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roslav Kučera\Desktop\"/>
    </mc:Choice>
  </mc:AlternateContent>
  <bookViews>
    <workbookView xWindow="0" yWindow="0" windowWidth="0" windowHeight="0"/>
  </bookViews>
  <sheets>
    <sheet name="Rekapitulace stavby" sheetId="1" r:id="rId1"/>
    <sheet name="SO 801 - Interakční prvek..." sheetId="2" r:id="rId2"/>
    <sheet name="SO 801.1 - Interakční prv..." sheetId="3" r:id="rId3"/>
    <sheet name="SO 801.2 - Interakční prv..." sheetId="4" r:id="rId4"/>
    <sheet name="SO 801.3 - Interakční prv..." sheetId="5" r:id="rId5"/>
    <sheet name="SO 802 - Krajinná zeleň KZ1" sheetId="6" r:id="rId6"/>
    <sheet name="SO 802.1 - Krajinná zeleň..." sheetId="7" r:id="rId7"/>
    <sheet name="SO 802.2 - Krajinná zeleň..." sheetId="8" r:id="rId8"/>
    <sheet name="SO 802.3 - Krajinná zeleň...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801 - Interakční prvek...'!$C$85:$K$409</definedName>
    <definedName name="_xlnm.Print_Area" localSheetId="1">'SO 801 - Interakční prvek...'!$C$4:$J$39,'SO 801 - Interakční prvek...'!$C$45:$J$67,'SO 801 - Interakční prvek...'!$C$73:$K$409</definedName>
    <definedName name="_xlnm.Print_Titles" localSheetId="1">'SO 801 - Interakční prvek...'!$85:$85</definedName>
    <definedName name="_xlnm._FilterDatabase" localSheetId="2" hidden="1">'SO 801.1 - Interakční prv...'!$C$81:$K$245</definedName>
    <definedName name="_xlnm.Print_Area" localSheetId="2">'SO 801.1 - Interakční prv...'!$C$4:$J$39,'SO 801.1 - Interakční prv...'!$C$45:$J$63,'SO 801.1 - Interakční prv...'!$C$69:$K$245</definedName>
    <definedName name="_xlnm.Print_Titles" localSheetId="2">'SO 801.1 - Interakční prv...'!$81:$81</definedName>
    <definedName name="_xlnm._FilterDatabase" localSheetId="3" hidden="1">'SO 801.2 - Interakční prv...'!$C$81:$K$245</definedName>
    <definedName name="_xlnm.Print_Area" localSheetId="3">'SO 801.2 - Interakční prv...'!$C$4:$J$39,'SO 801.2 - Interakční prv...'!$C$45:$J$63,'SO 801.2 - Interakční prv...'!$C$69:$K$245</definedName>
    <definedName name="_xlnm.Print_Titles" localSheetId="3">'SO 801.2 - Interakční prv...'!$81:$81</definedName>
    <definedName name="_xlnm._FilterDatabase" localSheetId="4" hidden="1">'SO 801.3 - Interakční prv...'!$C$81:$K$134</definedName>
    <definedName name="_xlnm.Print_Area" localSheetId="4">'SO 801.3 - Interakční prv...'!$C$4:$J$39,'SO 801.3 - Interakční prv...'!$C$45:$J$63,'SO 801.3 - Interakční prv...'!$C$69:$K$134</definedName>
    <definedName name="_xlnm.Print_Titles" localSheetId="4">'SO 801.3 - Interakční prv...'!$81:$81</definedName>
    <definedName name="_xlnm._FilterDatabase" localSheetId="5" hidden="1">'SO 802 - Krajinná zeleň KZ1'!$C$85:$K$396</definedName>
    <definedName name="_xlnm.Print_Area" localSheetId="5">'SO 802 - Krajinná zeleň KZ1'!$C$4:$J$39,'SO 802 - Krajinná zeleň KZ1'!$C$45:$J$67,'SO 802 - Krajinná zeleň KZ1'!$C$73:$K$396</definedName>
    <definedName name="_xlnm.Print_Titles" localSheetId="5">'SO 802 - Krajinná zeleň KZ1'!$85:$85</definedName>
    <definedName name="_xlnm._FilterDatabase" localSheetId="6" hidden="1">'SO 802.1 - Krajinná zeleň...'!$C$81:$K$265</definedName>
    <definedName name="_xlnm.Print_Area" localSheetId="6">'SO 802.1 - Krajinná zeleň...'!$C$4:$J$39,'SO 802.1 - Krajinná zeleň...'!$C$45:$J$63,'SO 802.1 - Krajinná zeleň...'!$C$69:$K$265</definedName>
    <definedName name="_xlnm.Print_Titles" localSheetId="6">'SO 802.1 - Krajinná zeleň...'!$81:$81</definedName>
    <definedName name="_xlnm._FilterDatabase" localSheetId="7" hidden="1">'SO 802.2 - Krajinná zeleň...'!$C$81:$K$265</definedName>
    <definedName name="_xlnm.Print_Area" localSheetId="7">'SO 802.2 - Krajinná zeleň...'!$C$4:$J$39,'SO 802.2 - Krajinná zeleň...'!$C$45:$J$63,'SO 802.2 - Krajinná zeleň...'!$C$69:$K$265</definedName>
    <definedName name="_xlnm.Print_Titles" localSheetId="7">'SO 802.2 - Krajinná zeleň...'!$81:$81</definedName>
    <definedName name="_xlnm._FilterDatabase" localSheetId="8" hidden="1">'SO 802.3 - Krajinná zeleň...'!$C$81:$K$136</definedName>
    <definedName name="_xlnm.Print_Area" localSheetId="8">'SO 802.3 - Krajinná zeleň...'!$C$4:$J$39,'SO 802.3 - Krajinná zeleň...'!$C$45:$J$63,'SO 802.3 - Krajinná zeleň...'!$C$69:$K$136</definedName>
    <definedName name="_xlnm.Print_Titles" localSheetId="8">'SO 802.3 - Krajinná zeleň...'!$81:$81</definedName>
    <definedName name="_xlnm.Print_Area" localSheetId="9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9" l="1" r="J37"/>
  <c r="J36"/>
  <c i="1" r="AY62"/>
  <c i="9" r="J35"/>
  <c i="1" r="AX62"/>
  <c i="9"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8" r="J37"/>
  <c r="J36"/>
  <c i="1" r="AY61"/>
  <c i="8" r="J35"/>
  <c i="1" r="AX61"/>
  <c i="8" r="BI261"/>
  <c r="BH261"/>
  <c r="BG261"/>
  <c r="BF261"/>
  <c r="T261"/>
  <c r="R261"/>
  <c r="P261"/>
  <c r="BI257"/>
  <c r="BH257"/>
  <c r="BG257"/>
  <c r="BF257"/>
  <c r="T257"/>
  <c r="R257"/>
  <c r="P257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39"/>
  <c r="BH239"/>
  <c r="BG239"/>
  <c r="BF239"/>
  <c r="T239"/>
  <c r="R239"/>
  <c r="P239"/>
  <c r="BI234"/>
  <c r="BH234"/>
  <c r="BG234"/>
  <c r="BF234"/>
  <c r="T234"/>
  <c r="R234"/>
  <c r="P234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08"/>
  <c r="BH208"/>
  <c r="BG208"/>
  <c r="BF208"/>
  <c r="T208"/>
  <c r="R208"/>
  <c r="P208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7"/>
  <c r="BH147"/>
  <c r="BG147"/>
  <c r="BF147"/>
  <c r="T147"/>
  <c r="R147"/>
  <c r="P147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0"/>
  <c r="BH90"/>
  <c r="BG90"/>
  <c r="BF90"/>
  <c r="T90"/>
  <c r="R90"/>
  <c r="P90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7" r="J37"/>
  <c r="J36"/>
  <c i="1" r="AY60"/>
  <c i="7" r="J35"/>
  <c i="1" r="AX60"/>
  <c i="7" r="BI261"/>
  <c r="BH261"/>
  <c r="BG261"/>
  <c r="BF261"/>
  <c r="T261"/>
  <c r="R261"/>
  <c r="P261"/>
  <c r="BI257"/>
  <c r="BH257"/>
  <c r="BG257"/>
  <c r="BF257"/>
  <c r="T257"/>
  <c r="R257"/>
  <c r="P257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39"/>
  <c r="BH239"/>
  <c r="BG239"/>
  <c r="BF239"/>
  <c r="T239"/>
  <c r="R239"/>
  <c r="P239"/>
  <c r="BI234"/>
  <c r="BH234"/>
  <c r="BG234"/>
  <c r="BF234"/>
  <c r="T234"/>
  <c r="R234"/>
  <c r="P234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08"/>
  <c r="BH208"/>
  <c r="BG208"/>
  <c r="BF208"/>
  <c r="T208"/>
  <c r="R208"/>
  <c r="P208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7"/>
  <c r="BH147"/>
  <c r="BG147"/>
  <c r="BF147"/>
  <c r="T147"/>
  <c r="R147"/>
  <c r="P147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0"/>
  <c r="BH90"/>
  <c r="BG90"/>
  <c r="BF90"/>
  <c r="T90"/>
  <c r="R90"/>
  <c r="P90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48"/>
  <c i="6" r="J37"/>
  <c r="J36"/>
  <c i="1" r="AY59"/>
  <c i="6" r="J35"/>
  <c i="1" r="AX59"/>
  <c i="6"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3"/>
  <c r="BH383"/>
  <c r="BG383"/>
  <c r="BF383"/>
  <c r="T383"/>
  <c r="T382"/>
  <c r="R383"/>
  <c r="R382"/>
  <c r="P383"/>
  <c r="P382"/>
  <c r="BI376"/>
  <c r="BH376"/>
  <c r="BG376"/>
  <c r="BF376"/>
  <c r="T376"/>
  <c r="R376"/>
  <c r="P376"/>
  <c r="BI371"/>
  <c r="BH371"/>
  <c r="BG371"/>
  <c r="BF371"/>
  <c r="T371"/>
  <c r="R371"/>
  <c r="P371"/>
  <c r="BI367"/>
  <c r="BH367"/>
  <c r="BG367"/>
  <c r="BF367"/>
  <c r="T367"/>
  <c r="R367"/>
  <c r="P367"/>
  <c r="BI363"/>
  <c r="BH363"/>
  <c r="BG363"/>
  <c r="BF363"/>
  <c r="T363"/>
  <c r="R363"/>
  <c r="P363"/>
  <c r="BI360"/>
  <c r="BH360"/>
  <c r="BG360"/>
  <c r="BF360"/>
  <c r="T360"/>
  <c r="R360"/>
  <c r="P360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9"/>
  <c r="BH339"/>
  <c r="BG339"/>
  <c r="BF339"/>
  <c r="T339"/>
  <c r="R339"/>
  <c r="P339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0"/>
  <c r="BH320"/>
  <c r="BG320"/>
  <c r="BF320"/>
  <c r="T320"/>
  <c r="R320"/>
  <c r="P320"/>
  <c r="BI317"/>
  <c r="BH317"/>
  <c r="BG317"/>
  <c r="BF317"/>
  <c r="T317"/>
  <c r="R317"/>
  <c r="P317"/>
  <c r="BI313"/>
  <c r="BH313"/>
  <c r="BG313"/>
  <c r="BF313"/>
  <c r="T313"/>
  <c r="R313"/>
  <c r="P313"/>
  <c r="BI310"/>
  <c r="BH310"/>
  <c r="BG310"/>
  <c r="BF310"/>
  <c r="T310"/>
  <c r="R310"/>
  <c r="P310"/>
  <c r="BI305"/>
  <c r="BH305"/>
  <c r="BG305"/>
  <c r="BF305"/>
  <c r="T305"/>
  <c r="R305"/>
  <c r="P305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1"/>
  <c r="BH291"/>
  <c r="BG291"/>
  <c r="BF291"/>
  <c r="T291"/>
  <c r="R291"/>
  <c r="P291"/>
  <c r="BI285"/>
  <c r="BH285"/>
  <c r="BG285"/>
  <c r="BF285"/>
  <c r="T285"/>
  <c r="R285"/>
  <c r="P285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3"/>
  <c r="BH253"/>
  <c r="BG253"/>
  <c r="BF253"/>
  <c r="T253"/>
  <c r="R253"/>
  <c r="P253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5" r="J37"/>
  <c r="J36"/>
  <c i="1" r="AY58"/>
  <c i="5" r="J35"/>
  <c i="1" r="AX58"/>
  <c i="5" r="BI130"/>
  <c r="BH130"/>
  <c r="BG130"/>
  <c r="BF130"/>
  <c r="T130"/>
  <c r="R130"/>
  <c r="P130"/>
  <c r="BI126"/>
  <c r="BH126"/>
  <c r="BG126"/>
  <c r="BF126"/>
  <c r="T126"/>
  <c r="R126"/>
  <c r="P126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48"/>
  <c i="4" r="J37"/>
  <c r="J36"/>
  <c i="1" r="AY57"/>
  <c i="4" r="J35"/>
  <c i="1" r="AX57"/>
  <c i="4" r="BI241"/>
  <c r="BH241"/>
  <c r="BG241"/>
  <c r="BF241"/>
  <c r="T241"/>
  <c r="R241"/>
  <c r="P241"/>
  <c r="BI237"/>
  <c r="BH237"/>
  <c r="BG237"/>
  <c r="BF237"/>
  <c r="T237"/>
  <c r="R237"/>
  <c r="P237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19"/>
  <c r="BH219"/>
  <c r="BG219"/>
  <c r="BF219"/>
  <c r="T219"/>
  <c r="R219"/>
  <c r="P219"/>
  <c r="BI214"/>
  <c r="BH214"/>
  <c r="BG214"/>
  <c r="BF214"/>
  <c r="T214"/>
  <c r="R214"/>
  <c r="P214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2"/>
  <c r="BH122"/>
  <c r="BG122"/>
  <c r="BF122"/>
  <c r="T122"/>
  <c r="R122"/>
  <c r="P122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0"/>
  <c r="BH90"/>
  <c r="BG90"/>
  <c r="BF90"/>
  <c r="T90"/>
  <c r="R90"/>
  <c r="P90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3" r="J37"/>
  <c r="J36"/>
  <c i="1" r="AY56"/>
  <c i="3" r="J35"/>
  <c i="1" r="AX56"/>
  <c i="3" r="BI241"/>
  <c r="BH241"/>
  <c r="BG241"/>
  <c r="BF241"/>
  <c r="T241"/>
  <c r="R241"/>
  <c r="P241"/>
  <c r="BI237"/>
  <c r="BH237"/>
  <c r="BG237"/>
  <c r="BF237"/>
  <c r="T237"/>
  <c r="R237"/>
  <c r="P237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19"/>
  <c r="BH219"/>
  <c r="BG219"/>
  <c r="BF219"/>
  <c r="T219"/>
  <c r="R219"/>
  <c r="P219"/>
  <c r="BI214"/>
  <c r="BH214"/>
  <c r="BG214"/>
  <c r="BF214"/>
  <c r="T214"/>
  <c r="R214"/>
  <c r="P214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2"/>
  <c r="BH122"/>
  <c r="BG122"/>
  <c r="BF122"/>
  <c r="T122"/>
  <c r="R122"/>
  <c r="P122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0"/>
  <c r="BH90"/>
  <c r="BG90"/>
  <c r="BF90"/>
  <c r="T90"/>
  <c r="R90"/>
  <c r="P90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2" r="J37"/>
  <c r="J36"/>
  <c i="1" r="AY55"/>
  <c i="2" r="J35"/>
  <c i="1" r="AX55"/>
  <c i="2" r="BI407"/>
  <c r="BH407"/>
  <c r="BG407"/>
  <c r="BF407"/>
  <c r="T407"/>
  <c r="R407"/>
  <c r="P407"/>
  <c r="BI403"/>
  <c r="BH403"/>
  <c r="BG403"/>
  <c r="BF403"/>
  <c r="T403"/>
  <c r="R403"/>
  <c r="P403"/>
  <c r="BI399"/>
  <c r="BH399"/>
  <c r="BG399"/>
  <c r="BF399"/>
  <c r="T399"/>
  <c r="R399"/>
  <c r="P399"/>
  <c r="BI396"/>
  <c r="BH396"/>
  <c r="BG396"/>
  <c r="BF396"/>
  <c r="T396"/>
  <c r="T395"/>
  <c r="R396"/>
  <c r="R395"/>
  <c r="P396"/>
  <c r="P395"/>
  <c r="BI388"/>
  <c r="BH388"/>
  <c r="BG388"/>
  <c r="BF388"/>
  <c r="T388"/>
  <c r="R388"/>
  <c r="P388"/>
  <c r="BI383"/>
  <c r="BH383"/>
  <c r="BG383"/>
  <c r="BF383"/>
  <c r="T383"/>
  <c r="R383"/>
  <c r="P383"/>
  <c r="BI379"/>
  <c r="BH379"/>
  <c r="BG379"/>
  <c r="BF379"/>
  <c r="T379"/>
  <c r="R379"/>
  <c r="P379"/>
  <c r="BI376"/>
  <c r="BH376"/>
  <c r="BG376"/>
  <c r="BF376"/>
  <c r="T376"/>
  <c r="R376"/>
  <c r="P376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5"/>
  <c r="BH355"/>
  <c r="BG355"/>
  <c r="BF355"/>
  <c r="T355"/>
  <c r="R355"/>
  <c r="P355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6"/>
  <c r="BH336"/>
  <c r="BG336"/>
  <c r="BF336"/>
  <c r="T336"/>
  <c r="R336"/>
  <c r="P336"/>
  <c r="BI333"/>
  <c r="BH333"/>
  <c r="BG333"/>
  <c r="BF333"/>
  <c r="T333"/>
  <c r="R333"/>
  <c r="P333"/>
  <c r="BI329"/>
  <c r="BH329"/>
  <c r="BG329"/>
  <c r="BF329"/>
  <c r="T329"/>
  <c r="R329"/>
  <c r="P329"/>
  <c r="BI326"/>
  <c r="BH326"/>
  <c r="BG326"/>
  <c r="BF326"/>
  <c r="T326"/>
  <c r="R326"/>
  <c r="P326"/>
  <c r="BI321"/>
  <c r="BH321"/>
  <c r="BG321"/>
  <c r="BF321"/>
  <c r="T321"/>
  <c r="R321"/>
  <c r="P321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6"/>
  <c r="BH306"/>
  <c r="BG306"/>
  <c r="BF306"/>
  <c r="T306"/>
  <c r="R306"/>
  <c r="P306"/>
  <c r="BI300"/>
  <c r="BH300"/>
  <c r="BG300"/>
  <c r="BF300"/>
  <c r="T300"/>
  <c r="R300"/>
  <c r="P300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76"/>
  <c i="1" r="L50"/>
  <c r="AM50"/>
  <c r="AM49"/>
  <c r="L49"/>
  <c r="AM47"/>
  <c r="L47"/>
  <c r="L45"/>
  <c r="L44"/>
  <c i="9" r="J132"/>
  <c r="J119"/>
  <c r="J110"/>
  <c r="J98"/>
  <c i="8" r="BK261"/>
  <c r="BK244"/>
  <c r="BK226"/>
  <c r="J208"/>
  <c r="BK191"/>
  <c r="J181"/>
  <c r="J167"/>
  <c r="J158"/>
  <c r="BK139"/>
  <c r="J127"/>
  <c r="BK109"/>
  <c r="BK100"/>
  <c r="BK90"/>
  <c i="7" r="BK261"/>
  <c r="J252"/>
  <c r="J231"/>
  <c r="BK208"/>
  <c r="J200"/>
  <c r="J195"/>
  <c r="J187"/>
  <c r="BK177"/>
  <c r="J167"/>
  <c r="BK155"/>
  <c r="BK139"/>
  <c r="BK130"/>
  <c r="J119"/>
  <c r="J100"/>
  <c i="9" r="BK105"/>
  <c r="J85"/>
  <c i="8" r="J248"/>
  <c r="J226"/>
  <c r="BK203"/>
  <c r="BK187"/>
  <c r="J171"/>
  <c r="BK155"/>
  <c r="J139"/>
  <c r="BK127"/>
  <c r="J104"/>
  <c i="7" r="J244"/>
  <c r="J221"/>
  <c r="BK173"/>
  <c r="BK161"/>
  <c r="J150"/>
  <c r="J130"/>
  <c r="J109"/>
  <c i="6" r="BK263"/>
  <c r="J251"/>
  <c r="BK244"/>
  <c r="J235"/>
  <c r="BK226"/>
  <c r="BK197"/>
  <c r="J177"/>
  <c r="BK154"/>
  <c r="J138"/>
  <c r="BK126"/>
  <c r="J110"/>
  <c r="J89"/>
  <c i="5" r="J113"/>
  <c r="J94"/>
  <c i="4" r="BK237"/>
  <c r="BK219"/>
  <c r="J201"/>
  <c r="BK188"/>
  <c r="J173"/>
  <c r="J136"/>
  <c r="J119"/>
  <c r="BK100"/>
  <c i="3" r="BK241"/>
  <c r="BK228"/>
  <c r="J211"/>
  <c r="BK194"/>
  <c r="BK177"/>
  <c r="J163"/>
  <c r="J148"/>
  <c r="BK136"/>
  <c r="J122"/>
  <c r="BK104"/>
  <c r="BK90"/>
  <c i="2" r="BK403"/>
  <c r="J388"/>
  <c r="J372"/>
  <c r="J362"/>
  <c r="J346"/>
  <c r="J313"/>
  <c r="BK306"/>
  <c r="J292"/>
  <c r="BK278"/>
  <c r="BK261"/>
  <c r="BK253"/>
  <c r="J244"/>
  <c r="BK238"/>
  <c r="J229"/>
  <c r="BK226"/>
  <c r="J200"/>
  <c r="J189"/>
  <c r="J157"/>
  <c r="BK149"/>
  <c r="BK137"/>
  <c r="BK129"/>
  <c r="J117"/>
  <c r="BK101"/>
  <c i="1" r="AS54"/>
  <c i="6" r="J371"/>
  <c r="J363"/>
  <c r="J353"/>
  <c r="J346"/>
  <c r="J339"/>
  <c r="J330"/>
  <c r="BK320"/>
  <c r="J317"/>
  <c r="J310"/>
  <c r="J301"/>
  <c r="J295"/>
  <c r="J285"/>
  <c r="BK277"/>
  <c r="BK271"/>
  <c r="J267"/>
  <c r="BK251"/>
  <c r="BK229"/>
  <c r="BK222"/>
  <c r="J215"/>
  <c r="BK209"/>
  <c r="J200"/>
  <c r="J185"/>
  <c r="J170"/>
  <c r="J154"/>
  <c r="J134"/>
  <c r="J118"/>
  <c r="BK102"/>
  <c i="5" r="J130"/>
  <c r="BK117"/>
  <c r="BK98"/>
  <c i="4" r="J241"/>
  <c r="J214"/>
  <c r="BK201"/>
  <c r="J188"/>
  <c r="J177"/>
  <c r="BK163"/>
  <c r="BK156"/>
  <c r="J148"/>
  <c r="BK136"/>
  <c r="BK127"/>
  <c r="J114"/>
  <c r="BK96"/>
  <c i="3" r="BK232"/>
  <c r="BK214"/>
  <c r="BK198"/>
  <c r="BK180"/>
  <c r="J166"/>
  <c r="BK152"/>
  <c r="J139"/>
  <c r="BK127"/>
  <c r="BK109"/>
  <c r="J90"/>
  <c i="2" r="BK388"/>
  <c r="BK376"/>
  <c r="BK362"/>
  <c r="BK346"/>
  <c r="J336"/>
  <c r="J329"/>
  <c r="BK321"/>
  <c r="J316"/>
  <c r="J300"/>
  <c r="J289"/>
  <c r="J272"/>
  <c r="BK260"/>
  <c r="J250"/>
  <c r="J238"/>
  <c r="J226"/>
  <c r="J214"/>
  <c r="BK200"/>
  <c r="BK185"/>
  <c r="J177"/>
  <c r="J169"/>
  <c r="BK161"/>
  <c r="J149"/>
  <c r="J137"/>
  <c r="BK121"/>
  <c r="J105"/>
  <c r="J89"/>
  <c i="9" r="BK132"/>
  <c r="BK119"/>
  <c r="BK110"/>
  <c r="J100"/>
  <c r="BK90"/>
  <c i="8" r="J252"/>
  <c r="BK239"/>
  <c r="J231"/>
  <c r="BK214"/>
  <c r="J203"/>
  <c r="J197"/>
  <c r="BK184"/>
  <c r="J173"/>
  <c r="BK161"/>
  <c r="J155"/>
  <c r="J142"/>
  <c r="BK130"/>
  <c r="BK114"/>
  <c r="J96"/>
  <c r="BK85"/>
  <c i="7" r="BK252"/>
  <c r="BK239"/>
  <c r="BK221"/>
  <c r="BK203"/>
  <c r="BK197"/>
  <c r="BK191"/>
  <c r="BK184"/>
  <c r="J171"/>
  <c r="J158"/>
  <c r="BK142"/>
  <c r="J136"/>
  <c r="BK124"/>
  <c r="BK104"/>
  <c r="BK85"/>
  <c i="9" r="BK94"/>
  <c i="8" r="J261"/>
  <c r="J244"/>
  <c r="J214"/>
  <c r="J191"/>
  <c r="BK177"/>
  <c r="J161"/>
  <c r="J147"/>
  <c r="BK136"/>
  <c r="J124"/>
  <c i="7" r="J257"/>
  <c r="J234"/>
  <c r="BK226"/>
  <c r="J208"/>
  <c r="BK171"/>
  <c r="J155"/>
  <c r="J133"/>
  <c r="BK119"/>
  <c r="BK100"/>
  <c r="J90"/>
  <c i="6" r="J257"/>
  <c r="BK238"/>
  <c r="BK215"/>
  <c r="J203"/>
  <c r="BK185"/>
  <c r="J173"/>
  <c r="BK158"/>
  <c r="BK142"/>
  <c r="BK122"/>
  <c r="BK106"/>
  <c r="J94"/>
  <c i="5" r="BK121"/>
  <c r="BK103"/>
  <c r="BK85"/>
  <c i="4" r="J224"/>
  <c r="BK211"/>
  <c r="BK183"/>
  <c r="BK169"/>
  <c r="BK142"/>
  <c r="BK122"/>
  <c r="J104"/>
  <c r="J85"/>
  <c i="3" r="J237"/>
  <c r="BK219"/>
  <c r="BK206"/>
  <c r="J188"/>
  <c r="BK173"/>
  <c r="BK156"/>
  <c r="J142"/>
  <c r="BK130"/>
  <c r="J114"/>
  <c r="BK85"/>
  <c i="2" r="J403"/>
  <c r="J383"/>
  <c r="J369"/>
  <c r="J355"/>
  <c r="J295"/>
  <c r="J282"/>
  <c r="J109"/>
  <c r="J93"/>
  <c i="6" r="J394"/>
  <c r="BK386"/>
  <c r="BK383"/>
  <c r="J376"/>
  <c r="J367"/>
  <c r="BK356"/>
  <c r="BK350"/>
  <c r="BK342"/>
  <c r="BK334"/>
  <c r="J326"/>
  <c r="BK313"/>
  <c r="BK305"/>
  <c r="BK298"/>
  <c r="J291"/>
  <c r="J280"/>
  <c r="BK274"/>
  <c r="BK267"/>
  <c r="BK257"/>
  <c r="J247"/>
  <c r="J238"/>
  <c r="BK212"/>
  <c r="J206"/>
  <c r="BK193"/>
  <c r="BK177"/>
  <c r="BK162"/>
  <c r="J142"/>
  <c r="J126"/>
  <c r="BK110"/>
  <c r="J98"/>
  <c i="5" r="J126"/>
  <c r="J103"/>
  <c r="J85"/>
  <c i="4" r="BK228"/>
  <c r="J211"/>
  <c r="J183"/>
  <c r="J166"/>
  <c r="J160"/>
  <c r="BK152"/>
  <c r="J146"/>
  <c r="BK133"/>
  <c r="BK119"/>
  <c r="J100"/>
  <c i="3" r="BK237"/>
  <c r="J219"/>
  <c r="BK201"/>
  <c r="BK188"/>
  <c r="J173"/>
  <c r="J160"/>
  <c r="J146"/>
  <c r="J136"/>
  <c r="BK122"/>
  <c r="J96"/>
  <c r="J85"/>
  <c i="2" r="BK383"/>
  <c r="BK366"/>
  <c r="BK350"/>
  <c r="J342"/>
  <c r="J333"/>
  <c r="BK313"/>
  <c r="BK295"/>
  <c r="BK286"/>
  <c r="J275"/>
  <c r="BK265"/>
  <c r="BK247"/>
  <c r="J235"/>
  <c r="BK221"/>
  <c r="BK210"/>
  <c r="J196"/>
  <c r="BK181"/>
  <c r="BK173"/>
  <c r="J165"/>
  <c r="BK145"/>
  <c r="BK133"/>
  <c r="BK117"/>
  <c r="J101"/>
  <c i="9" r="J128"/>
  <c r="J123"/>
  <c r="J115"/>
  <c r="BK100"/>
  <c r="BK85"/>
  <c i="8" r="BK248"/>
  <c r="BK231"/>
  <c r="BK218"/>
  <c r="BK197"/>
  <c r="J187"/>
  <c r="J177"/>
  <c r="BK164"/>
  <c r="BK150"/>
  <c r="J136"/>
  <c r="BK124"/>
  <c r="J114"/>
  <c r="BK104"/>
  <c r="BK96"/>
  <c r="J90"/>
  <c i="7" r="J261"/>
  <c r="BK244"/>
  <c r="J226"/>
  <c r="BK214"/>
  <c r="J203"/>
  <c r="BK195"/>
  <c r="BK187"/>
  <c r="J181"/>
  <c r="BK164"/>
  <c r="BK150"/>
  <c r="J139"/>
  <c r="BK133"/>
  <c r="BK114"/>
  <c r="J96"/>
  <c i="9" r="J90"/>
  <c i="8" r="J257"/>
  <c r="J239"/>
  <c r="J221"/>
  <c r="J200"/>
  <c r="BK173"/>
  <c r="BK158"/>
  <c r="BK142"/>
  <c r="J130"/>
  <c r="J100"/>
  <c i="7" r="J239"/>
  <c r="J214"/>
  <c r="J177"/>
  <c r="J164"/>
  <c r="J147"/>
  <c r="J127"/>
  <c r="J114"/>
  <c r="BK96"/>
  <c i="6" r="BK260"/>
  <c r="BK247"/>
  <c r="J241"/>
  <c r="J232"/>
  <c r="J222"/>
  <c r="BK200"/>
  <c r="BK189"/>
  <c r="BK170"/>
  <c r="J162"/>
  <c r="J146"/>
  <c r="BK130"/>
  <c r="BK118"/>
  <c r="BK98"/>
  <c i="5" r="BK126"/>
  <c r="J108"/>
  <c r="J90"/>
  <c i="4" r="J232"/>
  <c r="BK214"/>
  <c r="BK198"/>
  <c r="J180"/>
  <c r="BK166"/>
  <c r="BK139"/>
  <c r="BK130"/>
  <c r="BK109"/>
  <c r="J90"/>
  <c i="3" r="J232"/>
  <c r="J214"/>
  <c r="J201"/>
  <c r="BK183"/>
  <c r="BK169"/>
  <c r="BK160"/>
  <c r="BK146"/>
  <c r="BK133"/>
  <c r="BK119"/>
  <c r="J100"/>
  <c i="2" r="BK407"/>
  <c r="BK399"/>
  <c r="J376"/>
  <c r="J358"/>
  <c r="BK316"/>
  <c r="BK310"/>
  <c r="BK300"/>
  <c r="J286"/>
  <c r="BK275"/>
  <c r="J265"/>
  <c r="BK256"/>
  <c r="BK250"/>
  <c r="J241"/>
  <c r="J232"/>
  <c r="J221"/>
  <c r="J205"/>
  <c r="BK193"/>
  <c r="J185"/>
  <c r="BK153"/>
  <c r="J141"/>
  <c r="J133"/>
  <c r="J121"/>
  <c r="BK105"/>
  <c r="BK89"/>
  <c i="6" r="BK390"/>
  <c r="J386"/>
  <c r="BK376"/>
  <c r="BK367"/>
  <c r="BK360"/>
  <c r="J356"/>
  <c r="J350"/>
  <c r="BK339"/>
  <c r="BK330"/>
  <c r="J320"/>
  <c r="J313"/>
  <c r="J305"/>
  <c r="J298"/>
  <c r="BK291"/>
  <c r="BK280"/>
  <c r="J274"/>
  <c r="J263"/>
  <c r="BK253"/>
  <c r="BK241"/>
  <c r="BK232"/>
  <c r="BK219"/>
  <c r="J212"/>
  <c r="BK206"/>
  <c r="J197"/>
  <c r="BK181"/>
  <c r="BK166"/>
  <c r="BK150"/>
  <c r="BK138"/>
  <c r="J122"/>
  <c r="J106"/>
  <c r="BK89"/>
  <c i="5" r="BK113"/>
  <c r="BK90"/>
  <c i="4" r="BK232"/>
  <c r="J219"/>
  <c r="J206"/>
  <c r="J194"/>
  <c r="BK173"/>
  <c r="J163"/>
  <c r="J156"/>
  <c r="BK148"/>
  <c r="J139"/>
  <c r="J127"/>
  <c r="J109"/>
  <c r="BK90"/>
  <c i="3" r="J228"/>
  <c r="BK211"/>
  <c r="J194"/>
  <c r="J177"/>
  <c r="BK163"/>
  <c r="BK148"/>
  <c r="J133"/>
  <c r="J119"/>
  <c r="J104"/>
  <c i="2" r="J399"/>
  <c r="BK379"/>
  <c r="BK369"/>
  <c r="BK355"/>
  <c r="BK336"/>
  <c r="BK329"/>
  <c r="J326"/>
  <c r="J321"/>
  <c r="BK292"/>
  <c r="J278"/>
  <c r="J269"/>
  <c r="J256"/>
  <c r="BK244"/>
  <c r="BK232"/>
  <c r="BK218"/>
  <c r="J210"/>
  <c r="J193"/>
  <c r="J181"/>
  <c r="J173"/>
  <c r="BK157"/>
  <c r="BK141"/>
  <c r="BK125"/>
  <c r="J113"/>
  <c r="BK93"/>
  <c i="9" r="BK128"/>
  <c r="BK123"/>
  <c r="BK115"/>
  <c r="J105"/>
  <c r="J94"/>
  <c i="8" r="BK257"/>
  <c r="BK234"/>
  <c r="BK221"/>
  <c r="BK208"/>
  <c r="BK200"/>
  <c r="J195"/>
  <c r="BK181"/>
  <c r="BK171"/>
  <c r="J164"/>
  <c r="BK147"/>
  <c r="BK133"/>
  <c r="J119"/>
  <c r="J109"/>
  <c r="J85"/>
  <c i="7" r="BK257"/>
  <c r="BK248"/>
  <c r="BK234"/>
  <c r="BK218"/>
  <c r="BK200"/>
  <c r="J197"/>
  <c r="J191"/>
  <c r="BK181"/>
  <c r="J173"/>
  <c r="J161"/>
  <c r="BK147"/>
  <c r="BK136"/>
  <c r="BK127"/>
  <c r="BK109"/>
  <c r="BK90"/>
  <c i="9" r="BK98"/>
  <c i="8" r="BK252"/>
  <c r="J234"/>
  <c r="J218"/>
  <c r="BK195"/>
  <c r="J184"/>
  <c r="BK167"/>
  <c r="J150"/>
  <c r="J133"/>
  <c r="BK119"/>
  <c i="7" r="J248"/>
  <c r="BK231"/>
  <c r="J218"/>
  <c r="J184"/>
  <c r="BK167"/>
  <c r="BK158"/>
  <c r="J142"/>
  <c r="J124"/>
  <c r="J104"/>
  <c r="J85"/>
  <c i="6" r="J253"/>
  <c r="J229"/>
  <c r="J219"/>
  <c r="J209"/>
  <c r="J193"/>
  <c r="J181"/>
  <c r="J166"/>
  <c r="J150"/>
  <c r="BK134"/>
  <c r="BK114"/>
  <c r="J102"/>
  <c i="5" r="BK130"/>
  <c r="J117"/>
  <c r="J98"/>
  <c i="4" r="BK241"/>
  <c r="J228"/>
  <c r="BK206"/>
  <c r="BK194"/>
  <c r="BK177"/>
  <c r="BK146"/>
  <c r="J133"/>
  <c r="BK114"/>
  <c r="J96"/>
  <c i="3" r="J241"/>
  <c r="J224"/>
  <c r="J198"/>
  <c r="J180"/>
  <c r="BK166"/>
  <c r="J152"/>
  <c r="BK139"/>
  <c r="J127"/>
  <c r="J109"/>
  <c r="BK96"/>
  <c i="2" r="J407"/>
  <c r="BK396"/>
  <c r="J379"/>
  <c r="J366"/>
  <c r="J350"/>
  <c r="J306"/>
  <c r="BK289"/>
  <c r="BK269"/>
  <c r="J260"/>
  <c r="J247"/>
  <c r="BK235"/>
  <c r="J218"/>
  <c r="BK196"/>
  <c r="J161"/>
  <c r="J145"/>
  <c r="J125"/>
  <c r="BK113"/>
  <c r="BK97"/>
  <c i="6" r="BK394"/>
  <c r="J390"/>
  <c r="J383"/>
  <c r="BK371"/>
  <c r="BK363"/>
  <c r="J360"/>
  <c r="BK353"/>
  <c r="BK346"/>
  <c r="J342"/>
  <c r="J334"/>
  <c r="BK326"/>
  <c r="BK317"/>
  <c r="BK310"/>
  <c r="BK301"/>
  <c r="BK295"/>
  <c r="BK285"/>
  <c r="J277"/>
  <c r="J271"/>
  <c r="J260"/>
  <c r="J244"/>
  <c r="BK235"/>
  <c r="J226"/>
  <c r="BK203"/>
  <c r="J189"/>
  <c r="BK173"/>
  <c r="J158"/>
  <c r="BK146"/>
  <c r="J130"/>
  <c r="J114"/>
  <c r="BK94"/>
  <c i="5" r="J121"/>
  <c r="BK108"/>
  <c r="BK94"/>
  <c i="4" r="J237"/>
  <c r="BK224"/>
  <c r="J198"/>
  <c r="BK180"/>
  <c r="J169"/>
  <c r="BK160"/>
  <c r="J152"/>
  <c r="J142"/>
  <c r="J130"/>
  <c r="J122"/>
  <c r="BK104"/>
  <c r="BK85"/>
  <c i="3" r="BK224"/>
  <c r="J206"/>
  <c r="J183"/>
  <c r="J169"/>
  <c r="J156"/>
  <c r="BK142"/>
  <c r="J130"/>
  <c r="BK114"/>
  <c r="BK100"/>
  <c i="2" r="J396"/>
  <c r="BK372"/>
  <c r="BK358"/>
  <c r="BK342"/>
  <c r="BK333"/>
  <c r="BK326"/>
  <c r="J310"/>
  <c r="BK282"/>
  <c r="BK272"/>
  <c r="J261"/>
  <c r="J253"/>
  <c r="BK241"/>
  <c r="BK229"/>
  <c r="BK214"/>
  <c r="BK205"/>
  <c r="BK189"/>
  <c r="BK177"/>
  <c r="BK169"/>
  <c r="BK165"/>
  <c r="J153"/>
  <c r="J129"/>
  <c r="BK109"/>
  <c r="J97"/>
  <c l="1" r="T382"/>
  <c i="9" r="P127"/>
  <c i="2" r="R382"/>
  <c i="9" r="T127"/>
  <c i="2" r="P382"/>
  <c i="9" r="R127"/>
  <c i="2" r="BK88"/>
  <c r="J88"/>
  <c r="J61"/>
  <c r="R88"/>
  <c r="BK354"/>
  <c r="J354"/>
  <c r="J62"/>
  <c r="R354"/>
  <c r="T354"/>
  <c r="BK398"/>
  <c r="J398"/>
  <c r="J66"/>
  <c r="R398"/>
  <c r="R397"/>
  <c i="3" r="BK84"/>
  <c r="T84"/>
  <c r="P236"/>
  <c r="T236"/>
  <c i="4" r="P84"/>
  <c r="T84"/>
  <c r="P236"/>
  <c r="R236"/>
  <c i="5" r="BK84"/>
  <c r="J84"/>
  <c r="J61"/>
  <c r="P84"/>
  <c r="R84"/>
  <c r="T84"/>
  <c r="BK125"/>
  <c r="J125"/>
  <c r="J62"/>
  <c r="P125"/>
  <c r="R125"/>
  <c r="T125"/>
  <c i="2" r="P88"/>
  <c r="T88"/>
  <c r="T87"/>
  <c r="P354"/>
  <c r="P398"/>
  <c r="P397"/>
  <c r="T398"/>
  <c r="T397"/>
  <c i="3" r="P84"/>
  <c r="P83"/>
  <c r="P82"/>
  <c i="1" r="AU56"/>
  <c i="3" r="R84"/>
  <c r="BK236"/>
  <c r="J236"/>
  <c r="J62"/>
  <c r="R236"/>
  <c i="4" r="BK84"/>
  <c r="J84"/>
  <c r="J61"/>
  <c r="R84"/>
  <c r="R83"/>
  <c r="R82"/>
  <c r="BK236"/>
  <c r="J236"/>
  <c r="J62"/>
  <c r="T236"/>
  <c i="6" r="BK88"/>
  <c r="R88"/>
  <c r="BK338"/>
  <c r="J338"/>
  <c r="J62"/>
  <c r="R338"/>
  <c r="BK366"/>
  <c r="J366"/>
  <c r="J63"/>
  <c r="R366"/>
  <c r="P385"/>
  <c r="P384"/>
  <c r="T385"/>
  <c r="T384"/>
  <c i="7" r="BK84"/>
  <c r="R84"/>
  <c i="8" r="BK84"/>
  <c r="R84"/>
  <c r="BK256"/>
  <c r="J256"/>
  <c r="J62"/>
  <c r="T256"/>
  <c i="6" r="P88"/>
  <c r="P87"/>
  <c r="P86"/>
  <c i="1" r="AU59"/>
  <c i="6" r="T88"/>
  <c r="T87"/>
  <c r="T86"/>
  <c r="P338"/>
  <c r="T338"/>
  <c r="P366"/>
  <c r="T366"/>
  <c r="BK385"/>
  <c r="J385"/>
  <c r="J66"/>
  <c r="R385"/>
  <c r="R384"/>
  <c i="7" r="P84"/>
  <c r="P83"/>
  <c r="P82"/>
  <c i="1" r="AU60"/>
  <c i="7" r="T84"/>
  <c r="T83"/>
  <c r="T82"/>
  <c r="BK256"/>
  <c r="J256"/>
  <c r="J62"/>
  <c r="P256"/>
  <c r="R256"/>
  <c r="T256"/>
  <c i="8" r="P84"/>
  <c r="P83"/>
  <c r="P82"/>
  <c i="1" r="AU61"/>
  <c i="8" r="T84"/>
  <c r="T83"/>
  <c r="T82"/>
  <c r="P256"/>
  <c r="R256"/>
  <c i="9" r="BK84"/>
  <c r="J84"/>
  <c r="J61"/>
  <c r="P84"/>
  <c r="P83"/>
  <c r="P82"/>
  <c i="1" r="AU62"/>
  <c i="9" r="R84"/>
  <c r="R83"/>
  <c r="R82"/>
  <c r="T84"/>
  <c r="T83"/>
  <c r="T82"/>
  <c i="2" r="J52"/>
  <c r="F83"/>
  <c r="BE89"/>
  <c r="BE93"/>
  <c r="BE113"/>
  <c r="BE117"/>
  <c r="BE121"/>
  <c r="BE129"/>
  <c r="BE137"/>
  <c r="BE141"/>
  <c r="BE157"/>
  <c r="BE161"/>
  <c r="BE165"/>
  <c r="BE169"/>
  <c r="BE173"/>
  <c r="BE177"/>
  <c r="BE181"/>
  <c r="BE189"/>
  <c r="BE193"/>
  <c r="BE196"/>
  <c r="BE210"/>
  <c r="BE214"/>
  <c r="BE218"/>
  <c r="BE221"/>
  <c r="BE226"/>
  <c r="BE229"/>
  <c r="BE232"/>
  <c r="BE235"/>
  <c r="BE238"/>
  <c r="BE241"/>
  <c r="BE247"/>
  <c r="BE272"/>
  <c r="BE275"/>
  <c r="BE282"/>
  <c r="BE286"/>
  <c r="BE289"/>
  <c r="BE292"/>
  <c r="BE295"/>
  <c r="BE306"/>
  <c r="BE313"/>
  <c r="BE321"/>
  <c r="BE326"/>
  <c r="BE329"/>
  <c r="BE333"/>
  <c r="BE336"/>
  <c r="BE342"/>
  <c r="BE350"/>
  <c r="BE362"/>
  <c r="BE369"/>
  <c r="BE372"/>
  <c r="BE376"/>
  <c r="BE379"/>
  <c r="BE383"/>
  <c r="BE388"/>
  <c r="BE396"/>
  <c i="3" r="E48"/>
  <c r="F55"/>
  <c r="BE85"/>
  <c r="BE96"/>
  <c r="BE104"/>
  <c r="BE114"/>
  <c r="BE119"/>
  <c r="BE122"/>
  <c r="BE130"/>
  <c r="BE139"/>
  <c r="BE142"/>
  <c r="BE152"/>
  <c r="BE160"/>
  <c r="BE163"/>
  <c r="BE166"/>
  <c r="BE177"/>
  <c r="BE183"/>
  <c r="BE198"/>
  <c r="BE211"/>
  <c r="BE224"/>
  <c r="BE228"/>
  <c r="BE232"/>
  <c i="4" r="J76"/>
  <c r="BE85"/>
  <c r="BE90"/>
  <c r="BE109"/>
  <c r="BE119"/>
  <c r="BE122"/>
  <c r="BE127"/>
  <c r="BE133"/>
  <c r="BE142"/>
  <c r="BE146"/>
  <c r="BE148"/>
  <c r="BE152"/>
  <c r="BE156"/>
  <c r="BE160"/>
  <c r="BE163"/>
  <c r="BE166"/>
  <c r="BE169"/>
  <c r="BE173"/>
  <c r="BE177"/>
  <c r="BE183"/>
  <c r="BE214"/>
  <c r="BE224"/>
  <c r="BE228"/>
  <c r="BE232"/>
  <c r="BE237"/>
  <c i="5" r="J52"/>
  <c r="F55"/>
  <c r="E72"/>
  <c r="BE85"/>
  <c r="BE90"/>
  <c r="BE94"/>
  <c r="BE103"/>
  <c r="BE113"/>
  <c r="BE121"/>
  <c r="BE126"/>
  <c r="BE130"/>
  <c i="6" r="E48"/>
  <c r="J52"/>
  <c r="F55"/>
  <c r="BE89"/>
  <c r="BE106"/>
  <c r="BE114"/>
  <c r="BE118"/>
  <c r="BE122"/>
  <c r="BE126"/>
  <c r="BE134"/>
  <c r="BE138"/>
  <c r="BE142"/>
  <c r="BE146"/>
  <c r="BE150"/>
  <c r="BE154"/>
  <c r="BE158"/>
  <c r="BE162"/>
  <c r="BE166"/>
  <c r="BE177"/>
  <c r="BE181"/>
  <c r="BE185"/>
  <c r="BE193"/>
  <c r="BE197"/>
  <c r="BE203"/>
  <c r="BE212"/>
  <c r="BE215"/>
  <c r="BE238"/>
  <c r="BE241"/>
  <c r="BE244"/>
  <c r="BE247"/>
  <c r="BE251"/>
  <c r="BE253"/>
  <c r="BE257"/>
  <c r="BE260"/>
  <c r="BE263"/>
  <c r="BE267"/>
  <c r="BE271"/>
  <c r="BE274"/>
  <c r="BE277"/>
  <c r="BE280"/>
  <c r="BE285"/>
  <c r="BE291"/>
  <c r="BE295"/>
  <c r="BE298"/>
  <c r="BE301"/>
  <c r="BE305"/>
  <c r="BE310"/>
  <c r="BE313"/>
  <c r="BE317"/>
  <c r="BE320"/>
  <c r="BE326"/>
  <c r="BE330"/>
  <c r="BE334"/>
  <c r="BE339"/>
  <c r="BE342"/>
  <c r="BE346"/>
  <c r="BE350"/>
  <c r="BE353"/>
  <c r="BE356"/>
  <c r="BE360"/>
  <c r="BE363"/>
  <c r="BE367"/>
  <c r="BE371"/>
  <c r="BE376"/>
  <c r="BE383"/>
  <c r="BE386"/>
  <c r="BE390"/>
  <c r="BE394"/>
  <c i="2" r="E48"/>
  <c r="BE97"/>
  <c r="BE101"/>
  <c r="BE105"/>
  <c r="BE109"/>
  <c r="BE125"/>
  <c r="BE133"/>
  <c r="BE145"/>
  <c r="BE149"/>
  <c r="BE153"/>
  <c r="BE185"/>
  <c r="BE200"/>
  <c r="BE205"/>
  <c r="BE244"/>
  <c r="BE250"/>
  <c r="BE253"/>
  <c r="BE256"/>
  <c r="BE260"/>
  <c r="BE261"/>
  <c r="BE265"/>
  <c r="BE269"/>
  <c r="BE278"/>
  <c r="BE300"/>
  <c r="BE310"/>
  <c r="BE316"/>
  <c r="BE346"/>
  <c r="BE355"/>
  <c r="BE358"/>
  <c r="BE366"/>
  <c r="BE399"/>
  <c r="BE403"/>
  <c r="BE407"/>
  <c r="BK382"/>
  <c r="J382"/>
  <c r="J63"/>
  <c r="BK395"/>
  <c r="J395"/>
  <c r="J64"/>
  <c i="3" r="J52"/>
  <c r="BE90"/>
  <c r="BE100"/>
  <c r="BE109"/>
  <c r="BE127"/>
  <c r="BE133"/>
  <c r="BE136"/>
  <c r="BE146"/>
  <c r="BE148"/>
  <c r="BE156"/>
  <c r="BE169"/>
  <c r="BE173"/>
  <c r="BE180"/>
  <c r="BE188"/>
  <c r="BE194"/>
  <c r="BE201"/>
  <c r="BE206"/>
  <c r="BE214"/>
  <c r="BE219"/>
  <c r="BE237"/>
  <c r="BE241"/>
  <c i="4" r="E48"/>
  <c r="F55"/>
  <c r="BE96"/>
  <c r="BE100"/>
  <c r="BE104"/>
  <c r="BE114"/>
  <c r="BE130"/>
  <c r="BE136"/>
  <c r="BE139"/>
  <c r="BE180"/>
  <c r="BE188"/>
  <c r="BE194"/>
  <c r="BE198"/>
  <c r="BE201"/>
  <c r="BE206"/>
  <c r="BE211"/>
  <c r="BE219"/>
  <c r="BE241"/>
  <c i="5" r="BE98"/>
  <c r="BE108"/>
  <c r="BE117"/>
  <c i="6" r="BE94"/>
  <c r="BE98"/>
  <c r="BE102"/>
  <c r="BE110"/>
  <c r="BE130"/>
  <c r="BE170"/>
  <c r="BE173"/>
  <c r="BE189"/>
  <c r="BE200"/>
  <c r="BE206"/>
  <c r="BE209"/>
  <c r="BE219"/>
  <c r="BE222"/>
  <c r="BE226"/>
  <c r="BE229"/>
  <c r="BE232"/>
  <c r="BE235"/>
  <c i="7" r="J52"/>
  <c r="F55"/>
  <c r="E72"/>
  <c r="BE85"/>
  <c r="BE96"/>
  <c r="BE119"/>
  <c r="BE127"/>
  <c r="BE139"/>
  <c r="BE150"/>
  <c r="BE155"/>
  <c r="BE161"/>
  <c r="BE173"/>
  <c r="BE177"/>
  <c r="BE181"/>
  <c r="BE218"/>
  <c r="BE231"/>
  <c i="8" r="BE130"/>
  <c r="BE133"/>
  <c r="BE139"/>
  <c r="BE184"/>
  <c r="BE197"/>
  <c r="BE208"/>
  <c r="BE214"/>
  <c r="BE218"/>
  <c r="BE221"/>
  <c r="BE231"/>
  <c i="9" r="E48"/>
  <c r="F55"/>
  <c r="J76"/>
  <c r="BE98"/>
  <c i="6" r="BK382"/>
  <c r="J382"/>
  <c r="J64"/>
  <c i="7" r="BE90"/>
  <c r="BE100"/>
  <c r="BE104"/>
  <c r="BE109"/>
  <c r="BE114"/>
  <c r="BE124"/>
  <c r="BE130"/>
  <c r="BE133"/>
  <c r="BE136"/>
  <c r="BE142"/>
  <c r="BE147"/>
  <c r="BE158"/>
  <c r="BE164"/>
  <c r="BE167"/>
  <c r="BE171"/>
  <c r="BE184"/>
  <c r="BE187"/>
  <c r="BE191"/>
  <c r="BE195"/>
  <c r="BE197"/>
  <c r="BE200"/>
  <c r="BE203"/>
  <c r="BE208"/>
  <c r="BE214"/>
  <c r="BE221"/>
  <c r="BE226"/>
  <c r="BE234"/>
  <c r="BE239"/>
  <c r="BE244"/>
  <c r="BE248"/>
  <c r="BE252"/>
  <c r="BE257"/>
  <c r="BE261"/>
  <c i="8" r="E48"/>
  <c r="J52"/>
  <c r="F55"/>
  <c r="BE85"/>
  <c r="BE90"/>
  <c r="BE96"/>
  <c r="BE100"/>
  <c r="BE104"/>
  <c r="BE109"/>
  <c r="BE114"/>
  <c r="BE119"/>
  <c r="BE124"/>
  <c r="BE127"/>
  <c r="BE136"/>
  <c r="BE142"/>
  <c r="BE147"/>
  <c r="BE150"/>
  <c r="BE155"/>
  <c r="BE158"/>
  <c r="BE161"/>
  <c r="BE164"/>
  <c r="BE167"/>
  <c r="BE171"/>
  <c r="BE173"/>
  <c r="BE177"/>
  <c r="BE181"/>
  <c r="BE187"/>
  <c r="BE191"/>
  <c r="BE195"/>
  <c r="BE200"/>
  <c r="BE203"/>
  <c r="BE226"/>
  <c r="BE234"/>
  <c r="BE239"/>
  <c r="BE244"/>
  <c r="BE248"/>
  <c r="BE252"/>
  <c r="BE257"/>
  <c r="BE261"/>
  <c i="9" r="BE85"/>
  <c r="BE90"/>
  <c r="BE94"/>
  <c r="BE100"/>
  <c r="BE105"/>
  <c r="BE110"/>
  <c r="BE115"/>
  <c r="BE119"/>
  <c r="BE123"/>
  <c r="BE128"/>
  <c r="BE132"/>
  <c r="BK127"/>
  <c r="J127"/>
  <c r="J62"/>
  <c i="4" r="F34"/>
  <c i="1" r="BA57"/>
  <c i="5" r="F37"/>
  <c i="1" r="BD58"/>
  <c i="3" r="F37"/>
  <c i="1" r="BD56"/>
  <c i="7" r="J34"/>
  <c i="1" r="AW60"/>
  <c i="2" r="F35"/>
  <c i="1" r="BB55"/>
  <c i="4" r="F35"/>
  <c i="1" r="BB57"/>
  <c i="4" r="J34"/>
  <c i="1" r="AW57"/>
  <c i="6" r="F35"/>
  <c i="1" r="BB59"/>
  <c i="9" r="F35"/>
  <c i="1" r="BB62"/>
  <c i="6" r="F37"/>
  <c i="1" r="BD59"/>
  <c i="2" r="F34"/>
  <c i="1" r="BA55"/>
  <c i="6" r="F36"/>
  <c i="1" r="BC59"/>
  <c i="8" r="F37"/>
  <c i="1" r="BD61"/>
  <c i="2" r="F36"/>
  <c i="1" r="BC55"/>
  <c i="4" r="F37"/>
  <c i="1" r="BD57"/>
  <c i="3" r="J34"/>
  <c i="1" r="AW56"/>
  <c i="5" r="J34"/>
  <c i="1" r="AW58"/>
  <c i="7" r="F34"/>
  <c i="1" r="BA60"/>
  <c i="7" r="F35"/>
  <c i="1" r="BB60"/>
  <c i="9" r="F37"/>
  <c i="1" r="BD62"/>
  <c i="6" r="J34"/>
  <c i="1" r="AW59"/>
  <c i="8" r="F35"/>
  <c i="1" r="BB61"/>
  <c i="8" r="F36"/>
  <c i="1" r="BC61"/>
  <c i="9" r="J34"/>
  <c i="1" r="AW62"/>
  <c i="3" r="F35"/>
  <c i="1" r="BB56"/>
  <c i="5" r="F35"/>
  <c i="1" r="BB58"/>
  <c i="6" r="F34"/>
  <c i="1" r="BA59"/>
  <c i="8" r="J34"/>
  <c i="1" r="AW61"/>
  <c i="3" r="F34"/>
  <c i="1" r="BA56"/>
  <c i="3" r="F36"/>
  <c i="1" r="BC56"/>
  <c i="5" r="F34"/>
  <c i="1" r="BA58"/>
  <c i="5" r="F36"/>
  <c i="1" r="BC58"/>
  <c i="2" r="J34"/>
  <c i="1" r="AW55"/>
  <c i="2" r="F37"/>
  <c i="1" r="BD55"/>
  <c i="8" r="F34"/>
  <c i="1" r="BA61"/>
  <c i="4" r="F36"/>
  <c i="1" r="BC57"/>
  <c i="7" r="F36"/>
  <c i="1" r="BC60"/>
  <c i="7" r="F37"/>
  <c i="1" r="BD60"/>
  <c i="9" r="F34"/>
  <c i="1" r="BA62"/>
  <c i="9" r="F36"/>
  <c i="1" r="BC62"/>
  <c i="8" l="1" r="BK83"/>
  <c r="J83"/>
  <c r="J60"/>
  <c i="3" r="T83"/>
  <c r="T82"/>
  <c i="2" r="R87"/>
  <c i="6" r="R87"/>
  <c r="R86"/>
  <c i="7" r="R83"/>
  <c r="R82"/>
  <c r="BK83"/>
  <c r="J83"/>
  <c r="J60"/>
  <c i="6" r="BK87"/>
  <c r="J87"/>
  <c r="J60"/>
  <c i="3" r="R83"/>
  <c r="R82"/>
  <c i="2" r="P87"/>
  <c r="P86"/>
  <c i="1" r="AU55"/>
  <c i="5" r="T83"/>
  <c r="T82"/>
  <c r="R83"/>
  <c r="R82"/>
  <c i="4" r="T83"/>
  <c r="T82"/>
  <c i="2" r="R86"/>
  <c i="8" r="R83"/>
  <c r="R82"/>
  <c i="2" r="T86"/>
  <c i="5" r="P83"/>
  <c r="P82"/>
  <c i="1" r="AU58"/>
  <c i="4" r="P83"/>
  <c r="P82"/>
  <c i="1" r="AU57"/>
  <c i="3" r="BK83"/>
  <c r="J83"/>
  <c r="J60"/>
  <c i="2" r="BK87"/>
  <c r="J87"/>
  <c r="J60"/>
  <c r="BK397"/>
  <c r="J397"/>
  <c r="J65"/>
  <c i="3" r="J84"/>
  <c r="J61"/>
  <c i="4" r="BK83"/>
  <c r="J83"/>
  <c r="J60"/>
  <c i="5" r="BK83"/>
  <c r="J83"/>
  <c r="J60"/>
  <c i="6" r="J88"/>
  <c r="J61"/>
  <c i="7" r="J84"/>
  <c r="J61"/>
  <c i="8" r="J84"/>
  <c r="J61"/>
  <c i="6" r="BK384"/>
  <c r="J384"/>
  <c r="J65"/>
  <c i="8" r="BK82"/>
  <c r="J82"/>
  <c r="J59"/>
  <c i="9" r="BK83"/>
  <c r="J83"/>
  <c r="J60"/>
  <c i="4" r="F33"/>
  <c i="1" r="AZ57"/>
  <c i="4" r="J33"/>
  <c i="1" r="AV57"/>
  <c r="AT57"/>
  <c i="5" r="J33"/>
  <c i="1" r="AV58"/>
  <c r="AT58"/>
  <c i="9" r="F33"/>
  <c i="1" r="AZ62"/>
  <c i="9" r="J33"/>
  <c i="1" r="AV62"/>
  <c r="AT62"/>
  <c i="2" r="F33"/>
  <c i="1" r="AZ55"/>
  <c i="6" r="F33"/>
  <c i="1" r="AZ59"/>
  <c i="7" r="J33"/>
  <c i="1" r="AV60"/>
  <c r="AT60"/>
  <c r="BB54"/>
  <c r="W31"/>
  <c i="3" r="F33"/>
  <c i="1" r="AZ56"/>
  <c i="5" r="F33"/>
  <c i="1" r="AZ58"/>
  <c i="6" r="J33"/>
  <c i="1" r="AV59"/>
  <c r="AT59"/>
  <c r="BA54"/>
  <c r="W30"/>
  <c i="8" r="J33"/>
  <c i="1" r="AV61"/>
  <c r="AT61"/>
  <c r="BC54"/>
  <c r="W32"/>
  <c r="BD54"/>
  <c r="W33"/>
  <c i="3" r="J33"/>
  <c i="1" r="AV56"/>
  <c r="AT56"/>
  <c i="7" r="F33"/>
  <c i="1" r="AZ60"/>
  <c i="8" r="F33"/>
  <c i="1" r="AZ61"/>
  <c i="2" r="J33"/>
  <c i="1" r="AV55"/>
  <c r="AT55"/>
  <c i="2" l="1" r="BK86"/>
  <c r="J86"/>
  <c i="4" r="BK82"/>
  <c r="J82"/>
  <c r="J59"/>
  <c i="5" r="BK82"/>
  <c r="J82"/>
  <c r="J59"/>
  <c i="3" r="BK82"/>
  <c r="J82"/>
  <c i="6" r="BK86"/>
  <c r="J86"/>
  <c r="J59"/>
  <c i="7" r="BK82"/>
  <c r="J82"/>
  <c r="J59"/>
  <c i="9" r="BK82"/>
  <c r="J82"/>
  <c r="J59"/>
  <c i="1" r="AY54"/>
  <c r="AU54"/>
  <c i="3" r="J30"/>
  <c i="1" r="AG56"/>
  <c r="AN56"/>
  <c i="8" r="J30"/>
  <c i="1" r="AG61"/>
  <c r="AN61"/>
  <c r="AW54"/>
  <c r="AK30"/>
  <c r="AX54"/>
  <c i="2" r="J30"/>
  <c i="1" r="AG55"/>
  <c r="AN55"/>
  <c r="AZ54"/>
  <c r="W29"/>
  <c i="2" l="1" r="J39"/>
  <c r="J59"/>
  <c i="3" r="J39"/>
  <c r="J59"/>
  <c i="8" r="J39"/>
  <c i="5" r="J30"/>
  <c i="1" r="AG58"/>
  <c r="AN58"/>
  <c i="6" r="J30"/>
  <c i="1" r="AG59"/>
  <c r="AN59"/>
  <c i="9" r="J30"/>
  <c i="1" r="AG62"/>
  <c r="AN62"/>
  <c r="AV54"/>
  <c r="AK29"/>
  <c i="4" r="J30"/>
  <c i="1" r="AG57"/>
  <c r="AN57"/>
  <c i="7" r="J30"/>
  <c i="1" r="AG60"/>
  <c r="AN60"/>
  <c i="4" l="1" r="J39"/>
  <c i="5" r="J39"/>
  <c i="6" r="J39"/>
  <c i="7" r="J39"/>
  <c i="9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<sst xmlns="http://schemas.openxmlformats.org/spreadsheetml/2006/main">
  <si>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</si>
  <si>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</si>
  <si>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</si>
  <si>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</si>
  <si>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</si>
  <si>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{34aa249b-b4fd-45ea-b386-57082cfbd115}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</si>
  <si>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</si>
  <si>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</si>
  <si>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</si>
  <si>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</si>
  <si>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</si>
  <si>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</si>
  <si>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</si>
  <si>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</si>
  <si>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21-11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</si>
  <si>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</si>
  <si>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</si>
  <si>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Interakční prvek IP1 a krajinná zeleň KZ1 k.ú.Kouty u Poděbrad</t>
  </si>
  <si>
    <t>KSO:</t>
  </si>
  <si>
    <t>823 2</t>
  </si>
  <si>
    <t>CC-CZ:</t>
  </si>
  <si>
    <t/>
  </si>
  <si>
    <t>Místo:</t>
  </si>
  <si>
    <t>Polní cesty - VC1, VC4</t>
  </si>
  <si>
    <t>Datum:</t>
  </si>
  <si>
    <t>30. 7. 2021</t>
  </si>
  <si>
    <t>Zadavatel:</t>
  </si>
  <si>
    <t>IČ:</t>
  </si>
  <si>
    <t>ČR-SPÚ,Krajský pozemkový úřad pro Středočeský kraj</t>
  </si>
  <si>
    <t>DIČ:</t>
  </si>
  <si>
    <t>Uchazeč:</t>
  </si>
  <si>
    <t>Vyplň údaj</t>
  </si>
  <si>
    <t>Projektant:</t>
  </si>
  <si>
    <t>VDI Projekt s.r.o.</t>
  </si>
  <si>
    <t>True</t>
  </si>
  <si>
    <t>Zpracovatel:</t>
  </si>
  <si>
    <t>Ing.Baladová Z.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</si>
  <si>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</si>
  <si>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</si>
  <si>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</si>
  <si>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</si>
  <si>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</si>
  <si>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</si>
  <si>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</si>
  <si>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</si>
  <si>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</si>
  <si>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</si>
  <si>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</si>
  <si>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</si>
  <si>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</si>
  <si>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</si>
  <si>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</si>
  <si>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</si>
  <si>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</si>
  <si>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</si>
  <si>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</si>
  <si>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</si>
  <si>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</si>
  <si>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</si>
  <si>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</si>
  <si>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</si>
  <si>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</si>
  <si>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</si>
  <si>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</si>
  <si>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</si>
  <si>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</si>
  <si>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</si>
  <si>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</si>
  <si>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</si>
  <si>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</si>
  <si>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</si>
  <si>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</si>
  <si>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</si>
  <si>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</si>
  <si>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</si>
  <si>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</si>
  <si>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</si>
  <si>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</si>
  <si>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801</t>
  </si>
  <si>
    <t>Interakční prvek IP1</t>
  </si>
  <si>
    <t>STA</t>
  </si>
  <si>
    <t>1</t>
  </si>
  <si>
    <t>{9b488c34-3c47-47a0-a667-d6f791cc3901}</t>
  </si>
  <si>
    <t>823 27 8</t>
  </si>
  <si>
    <t>2</t>
  </si>
  <si>
    <t>SO 801.1</t>
  </si>
  <si>
    <t>Interakční prvek IP1 - Následná péče o výsadby a trávník 1.rok</t>
  </si>
  <si>
    <t>{4d5a79d7-7de1-4d96-8aed-0695a32f3e5b}</t>
  </si>
  <si>
    <t>SO 801.2</t>
  </si>
  <si>
    <t>Interakční prvek IP1 - Následná péče o výsadby a trávník 2.rok</t>
  </si>
  <si>
    <t>{725ed76b-b7f6-4b59-9bc1-45cb93cee95e}</t>
  </si>
  <si>
    <t>SO 801.3</t>
  </si>
  <si>
    <t>Interakční prvek IP1 - Následná péče o výsadby a trávník 3.rok</t>
  </si>
  <si>
    <t>{b84a4d58-823a-4c89-9cbf-6b47b49adb56}</t>
  </si>
  <si>
    <t>SO 802</t>
  </si>
  <si>
    <t>Krajinná zeleň KZ1</t>
  </si>
  <si>
    <t>{0b08c848-8491-4fca-968d-88c3e886fff8}</t>
  </si>
  <si>
    <t>SO 802.1</t>
  </si>
  <si>
    <t>Krajinná zeleň KZ1 - Následná péče o výsadby a trávník 1.rok</t>
  </si>
  <si>
    <t>{df0a7c26-4346-4eff-b5f1-6a3a19099f98}</t>
  </si>
  <si>
    <t>SO 802.2</t>
  </si>
  <si>
    <t>Krajinná zeleň KZ1 - Následná péče o výsadby a trávník 2.rok</t>
  </si>
  <si>
    <t>{238719b6-4cca-4518-b613-a493c8cae8b2}</t>
  </si>
  <si>
    <t>SO 802.3</t>
  </si>
  <si>
    <t>Krajinná zeleň KZ1 - Následná péče o výsadby a trávník 3.rok</t>
  </si>
  <si>
    <t>{93563d6f-8646-42a7-9c84-2b1533d042b4}</t>
  </si>
  <si>
    <t>KRYCÍ LIST SOUPISU PRACÍ</t>
  </si>
  <si>
    <t>Objekt:</t>
  </si>
  <si>
    <t>SO 801 - Interakční prvek IP1</t>
  </si>
  <si>
    <t>Polní cesta VC1</t>
  </si>
  <si>
    <t>REKAPITULACE ČLENĚNÍ SOUPISU PRACÍ</t>
  </si>
  <si>
    <t>Kód dílu - Popis</t>
  </si>
  <si>
    <t>Cena celkem [CZK]</t>
  </si>
  <si>
    <t>-1</t>
  </si>
  <si>
    <t>HSV - HSV</t>
  </si>
  <si>
    <t xml:space="preserve">    1 - Zemní práce</t>
  </si>
  <si>
    <t xml:space="preserve">    3 - Svislé a kompletní konstrukce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</si>
  <si>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</si>
  <si>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</si>
  <si>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</si>
  <si>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</si>
  <si>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</si>
  <si>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</si>
  <si>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</si>
  <si>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</si>
  <si>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</si>
  <si>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</si>
  <si>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</si>
  <si>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</si>
  <si>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</si>
  <si>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</si>
  <si>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</si>
  <si>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</si>
  <si>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</si>
  <si>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</si>
  <si>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</si>
  <si>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</si>
  <si>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</si>
  <si>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111151131</t>
  </si>
  <si>
    <t xml:space="preserve">Pokosení trávníku při souvislé ploše do 1000 m2 lučního v rovině nebo svahu do 1:5 </t>
  </si>
  <si>
    <t>m2</t>
  </si>
  <si>
    <t>CS ÚRS 2021 01</t>
  </si>
  <si>
    <t>4</t>
  </si>
  <si>
    <t>513618485</t>
  </si>
  <si>
    <t>PSC</t>
  </si>
  <si>
    <t xml:space="preserve">Poznámka k souboru cen:_x000d_
1. V cenách jsou započteny i náklady na shrabání a naložení shrabu na dopravní prostředek, odvozem do 20 km a se složením._x000d_
2. V cenách nejsou započteny náklady na uložení shrabu na skládku._x000d_
3. Z celkové pokosené plochy se neodečítají plochy bez trávního porostu, pokud je jejich plocha menší než 3 m2 jednotlivě._x000d_
4. V cenách o sklonu svahu přes 1:1 jsou uvažovány podmínky pro svahy běžně schůdné; bez použití lezeckých technik. V případě použití lezeckých technik se tyto náklady oceňují individuálně._x000d_
</t>
  </si>
  <si>
    <t>VV</t>
  </si>
  <si>
    <t>"dle PD A.1 a A.2"1030</t>
  </si>
  <si>
    <t>Součet</t>
  </si>
  <si>
    <t>111151232</t>
  </si>
  <si>
    <t xml:space="preserve">Pokosení trávníku při souvislé ploše přes 1000 do 10000 m2 lučního na svahu přes 1:5 do 1:2 </t>
  </si>
  <si>
    <t>1461916585</t>
  </si>
  <si>
    <t>"dle PD A.1 a A.2"9219</t>
  </si>
  <si>
    <t>3</t>
  </si>
  <si>
    <t>111151432</t>
  </si>
  <si>
    <t xml:space="preserve">Odstranění stařiny ze souvislé plochy přes 500 m2 na svahu přes 1:5 do 1:2 </t>
  </si>
  <si>
    <t>1174081341</t>
  </si>
  <si>
    <t xml:space="preserve">Poznámka k souboru cen:_x000d_
1. V cenách jsou započteny i náklady na naložení stařiny na dopravní prostředek, odvoz na vzdálenost do 20 km a její složení._x000d_
2. V cenách nejsou započteny náklady na uložení shrabu na skládku._x000d_
3. Ceny jsou určeny pouze pro odstranění stařiny z neudržovaných trávníků._x000d_
4. Ceny při souvislé ploše nad 1000 m2 lze položky použít i pro odstranění travin nebo travních porostů ošetřených totálním herbicidem._x000d_
5. V cenách o sklonu svahu přes 1:1 jsou uvažovány podmínky pro svahy běžně schůdné; bez použití lezeckých technik. V případě použití těchto technik se tyto náklady oceňují individuálně._x000d_
6. V cenách o sklonu svahu přes 1:1 jsou uvažovány podmínky pro svahy běžně schůdné; bez použití lezeckých technik. V případě použití lezeckých technik se tyto náklady oceňují individuálně._x000d_
</t>
  </si>
  <si>
    <t>" v místě oplocenky dle A.2"675</t>
  </si>
  <si>
    <t>111211101</t>
  </si>
  <si>
    <t>Odstranění křovin a stromů s odstraněním kořenů ručně průměru kmene do 100 mm jakékoliv plochy v rovině nebo ve svahu o sklonu do 1:5</t>
  </si>
  <si>
    <t>1220487569</t>
  </si>
  <si>
    <t xml:space="preserve">Poznámka k souboru cen:_x000d_
1. V ceně jsou započteny i náklady na případné nutné odklizení křovin a stromů na hromady na vzdálenost do 50 m, nebo naložení na dopravní prostředek._x000d_
2. Průměr kmenů stromů (křovin) se měří 0,15 m nad přilehlým terénem._x000d_
3. Množství jednotek se určí samostatně za každý objekt v m2 plochy rovné součtu půdorysných ploch omezených obalovými křivkami korun jednotlivých stromů a křovin, popř. skupin stromů a křovin, jejichž koruny se půdorysně překrývají. Jestliže by byl zmíněný součet ploch větší než půdorysná plocha staveniště, počítá se pouze s plochou staveniště._x000d_
</t>
  </si>
  <si>
    <t>"dle PD A.1 a A.2"500</t>
  </si>
  <si>
    <t>5</t>
  </si>
  <si>
    <t>112151111</t>
  </si>
  <si>
    <t>Pokácení stromu směrové v celku s odřezáním kmene a s odvětvením průměru kmene přes 100 do 200 mm</t>
  </si>
  <si>
    <t>kus</t>
  </si>
  <si>
    <t>-202357043</t>
  </si>
  <si>
    <t xml:space="preserve">Poznámka k souboru cen:_x000d_
1. V cenách jsou započteny i náklady na odklizení částí kmene a větví na vzdálenost do 20 m se složením na hromady nebo naložením na dopravní prostředek._x000d_
2. V cenách nejsou započteny náklady na:_x000d_
a) odkornění kmenů, tyto práce se oceňují individuálně,_x000d_
b) odvoz ani uložení na skládku,_x000d_
c) odstranění pařezu._x000d_
3. Ceny jsou určeny pouze pro pěstební zásahy a rekonstrukce v sadovnických a krajinářských úpravách._x000d_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Stromy o průměru kmene na řezné ploše větší než 1500 mm se oceňují individuálně._x000d_
</t>
  </si>
  <si>
    <t>"dle PD A.1 a A.2"15</t>
  </si>
  <si>
    <t>6</t>
  </si>
  <si>
    <t>112151112</t>
  </si>
  <si>
    <t>Pokácení stromu směrové v celku s odřezáním kmene a s odvětvením průměru kmene přes 200 do 300 mm</t>
  </si>
  <si>
    <t>-1322809601</t>
  </si>
  <si>
    <t>"dle PD A.1 a A.2"4</t>
  </si>
  <si>
    <t>7</t>
  </si>
  <si>
    <t>112151113</t>
  </si>
  <si>
    <t>Pokácení stromu směrové v celku s odřezáním kmene a s odvětvením průměru kmene přes 300 do 400 mm</t>
  </si>
  <si>
    <t>1686719479</t>
  </si>
  <si>
    <t>"dle PD A.1 a A.2"2</t>
  </si>
  <si>
    <t>8</t>
  </si>
  <si>
    <t>112155215</t>
  </si>
  <si>
    <t>Štěpkování s naložením na dopravní prostředek a odvozem do 20 km stromků a větví solitérů, průměru kmene do 300 mm</t>
  </si>
  <si>
    <t>-911166442</t>
  </si>
  <si>
    <t xml:space="preserve">Poznámka k souboru cen:_x000d_
1. Měrnou jednotkou pro ceny -5115 až -5225 je kus stromku, daný průměrem kmene._x000d_
2. Průměr kmene se měří v místě řezu na základě dvojího na sebe kolmého měření a následného zprůměrování naměřených hodnot. Doporučená výška měření je 0,15 m nad terénem. V případě přítomnosti výrazných kořenových náběhů je měření prováděno nad nimi. Doporučená výška v tomto případě je v rozmezí 0,15-0,45 m nad povrchem stávajícího terénu._x000d_
3. Náklady na štěpkování stromků a větví o průměru kmene na řezné ploše větší než 700 mm se oceňují individuálně._x000d_
4. U cen -5311 a -5315 se u středně hustého porostu uvažuje hustota do 3 kusů na m2, u hustého porostu přes 3 kusy na m2._x000d_
</t>
  </si>
  <si>
    <t>"dle pol.č.112151111 a 112151112, štěpku si odebere obec Kouty"15+4</t>
  </si>
  <si>
    <t>9</t>
  </si>
  <si>
    <t>112155315</t>
  </si>
  <si>
    <t>Štěpkování s naložením na dopravní prostředek a odvozem do 20 km keřového porostu hustého</t>
  </si>
  <si>
    <t>710684230</t>
  </si>
  <si>
    <t>" dle pol.č.111211101, štěpku si odebere obec Kouty"500</t>
  </si>
  <si>
    <t>10</t>
  </si>
  <si>
    <t>112201111</t>
  </si>
  <si>
    <t>Odstranění pařezu v rovině nebo na svahu do 1:5 o průměru pařezu na řezné ploše do 200 mm</t>
  </si>
  <si>
    <t>-1297888312</t>
  </si>
  <si>
    <t xml:space="preserve">Poznámka k souboru cen:_x000d_
1. V cenách jsou započteny i náklady na odstranění náběhových kořenů, odklizení získaného dřeva na vzdálenost do 20 m, jeho složení na hromady nebo naložení na dopravní prostředek, zasypání jámy, doplnění zeminy, zhutnění a úprava terénu._x000d_
2. Ceny jsou určeny jen pro pěstební zásahy a rekonstrukce v sadovnických a krajinářských úpravách._x000d_
3.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 nejčastěji v rozmezí 0,15-0,45 m nad povrchem stávajícího terénu._x000d_
4. V cenách nejsou započteny náklady na:_x000d_
a) dodání zeminy,_x000d_
b) odvoz a uložení biologického odpadu na skládku._x000d_
5. Pařezy o průměru kmene na řezné ploše větší než 1500 mm se oceňují individuálně._x000d_
6. V cenách jsou započteny náklady na odstranění pařezu vykopáním, vytrháním, frézováním či jinou technologií s odstraněním náběhových kořenů._x000d_
</t>
  </si>
  <si>
    <t>11</t>
  </si>
  <si>
    <t>112201112</t>
  </si>
  <si>
    <t>Odstranění pařezu v rovině nebo na svahu do 1:5 o průměru pařezu na řezné ploše přes 200 do 300 mm</t>
  </si>
  <si>
    <t>-805421452</t>
  </si>
  <si>
    <t>12</t>
  </si>
  <si>
    <t>112201113</t>
  </si>
  <si>
    <t>Odstranění pařezu v rovině nebo na svahu do 1:5 o průměru pařezu na řezné ploše přes 300 do 400 mm</t>
  </si>
  <si>
    <t>1477451780</t>
  </si>
  <si>
    <t>13</t>
  </si>
  <si>
    <t>119005155</t>
  </si>
  <si>
    <t>Vytyčení výsadeb s rozmístěním rostlin dle projektové dokumentace solitérních přes 50 kusů</t>
  </si>
  <si>
    <t>-947504360</t>
  </si>
  <si>
    <t xml:space="preserve">Poznámka k souboru cen:_x000d_
1. V cenách jsou započteny i náklady na umístění konkrétní rostliny na místo výsadby._x000d_
2. Vytyčení výsadeb a rozmístění rostlin dle projektové dokumentace ve svahu nad 1:1, v zídkách a ve skalkách se oceňuje individuálně, dle konkrétních podmínek._x000d_
</t>
  </si>
  <si>
    <t>"dle PD A.1 a A.2"23+87+24</t>
  </si>
  <si>
    <t>14</t>
  </si>
  <si>
    <t>162201402</t>
  </si>
  <si>
    <t>Vodorovné přemístění větví, kmenů nebo pařezů s naložením, složením a dopravou do 1000 m větví stromů listnatých, průměru kmene přes 300 do 500 mm</t>
  </si>
  <si>
    <t>285677022</t>
  </si>
  <si>
    <t xml:space="preserve">Poznámka k souboru cen:_x000d_
1. Průměr kmene i pařezu se měří v místě řezu._x000d_
2. Měrná jednotka kus je 1 strom._x000d_
</t>
  </si>
  <si>
    <t>162201411</t>
  </si>
  <si>
    <t>Vodorovné přemístění větví, kmenů nebo pařezů s naložením, složením a dopravou do 1000 m kmenů stromů listnatých, průměru přes 100 do 300 mm</t>
  </si>
  <si>
    <t>608374917</t>
  </si>
  <si>
    <t>"dle pol.č.112151111 a 112151112"15+4</t>
  </si>
  <si>
    <t>16</t>
  </si>
  <si>
    <t>162201412</t>
  </si>
  <si>
    <t>Vodorovné přemístění větví, kmenů nebo pařezů s naložením, složením a dopravou do 1000 m kmenů stromů listnatých, průměru přes 300 do 500 mm</t>
  </si>
  <si>
    <t>931428443</t>
  </si>
  <si>
    <t>"dle pol.č.112151113"2</t>
  </si>
  <si>
    <t>17</t>
  </si>
  <si>
    <t>162201421</t>
  </si>
  <si>
    <t>Vodorovné přemístění větví, kmenů nebo pařezů s naložením, složením a dopravou do 1000 m pařezů kmenů, průměru přes 100 do 300 mm</t>
  </si>
  <si>
    <t>-1070782815</t>
  </si>
  <si>
    <t>"dle pol.č.112151112"4</t>
  </si>
  <si>
    <t>18</t>
  </si>
  <si>
    <t>162201422</t>
  </si>
  <si>
    <t>Vodorovné přemístění větví, kmenů nebo pařezů s naložením, složením a dopravou do 1000 m pařezů kmenů, průměru přes 300 do 500 mm</t>
  </si>
  <si>
    <t>-929375480</t>
  </si>
  <si>
    <t>19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</si>
  <si>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</si>
  <si>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</si>
  <si>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-191348426</t>
  </si>
  <si>
    <t>"do 20km dle pol.č.162201402"20*2</t>
  </si>
  <si>
    <t>20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</si>
  <si>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</si>
  <si>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</si>
  <si>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2065895844</t>
  </si>
  <si>
    <t>"do 20km dle pol.č.162201411"20*19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</si>
  <si>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</si>
  <si>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</si>
  <si>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2122976930</t>
  </si>
  <si>
    <t>"do 20km dle pol.č.162201412"20*2</t>
  </si>
  <si>
    <t>22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</si>
  <si>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</si>
  <si>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</si>
  <si>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421795953</t>
  </si>
  <si>
    <t>"do 20km dle pol.č.162201421"20*4</t>
  </si>
  <si>
    <t>23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</si>
  <si>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</si>
  <si>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</si>
  <si>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-1088407475</t>
  </si>
  <si>
    <t>"do 20km dle pol.č.162201422"20*2</t>
  </si>
  <si>
    <t>24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</si>
  <si>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</si>
  <si>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</si>
  <si>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-1431593533</t>
  </si>
  <si>
    <t xml:space="preserve">Poznámka k souboru cen:_x000d_
1. Ceny jsou určeny pro vyrovnání nerovností neupraveného rostlého nebo ulehlého terénu._x000d_
2. Ceny lze použít pro vyrovnání terénu při zakládání trávníku._x000d_
3. V cenách nejsou započteny náklady na hutnění, tyto náklady se oceňují cenami souboru cen 171 15 ... Zhutnění podloží pod násypy z rostlé horniny tř. 1 až 4 katalogu 800-1 Zemní práce._x000d_
4. V cenách o sklonu svahu přes 1:1 jsou uvažovány podmínky pro svahy běžně schůdné; bez použití lezeckých technik. V případě použití lezeckých technik se tyto náklady oceňují individuálně._x000d_
</t>
  </si>
  <si>
    <t>"lokální průlehy dle požadavku investora"6*10*2</t>
  </si>
  <si>
    <t>25</t>
  </si>
  <si>
    <t>181151311</t>
  </si>
  <si>
    <t>Plošná úprava terénu v zemině skupiny 1 až 4 s urovnáním povrchu bez doplnění ornice souvislé plochy přes 500 m2 při nerovnostech terénu přes 50 do 100 mm v rovině nebo na svahu do 1:5</t>
  </si>
  <si>
    <t>-1774604534</t>
  </si>
  <si>
    <t>26</t>
  </si>
  <si>
    <t>181451121</t>
  </si>
  <si>
    <t>Založení trávníku na půdě předem připravené plochy přes 1000 m2 výsevem včetně utažení lučního v rovině nebo na svahu do 1:5</t>
  </si>
  <si>
    <t>169226116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</si>
  <si>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</si>
  <si>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27</t>
  </si>
  <si>
    <t>M</t>
  </si>
  <si>
    <t>005724800.R</t>
  </si>
  <si>
    <t>osivo (obohacenou travní směs např. ŽIVA- viz popis v TZ), výsevek 30kg/ha</t>
  </si>
  <si>
    <t>kg</t>
  </si>
  <si>
    <t>1330344564</t>
  </si>
  <si>
    <t>1030*0,0030</t>
  </si>
  <si>
    <t>28</t>
  </si>
  <si>
    <t>183101113</t>
  </si>
  <si>
    <t>Hloubení jamek pro vysazování rostlin v zemině tř.1 až 4 bez výměny půdy v rovině nebo na svahu do 1:5, objemu přes 0,02 do 0,05 m3</t>
  </si>
  <si>
    <t>568715315</t>
  </si>
  <si>
    <t xml:space="preserve">Poznámka k souboru cen:_x000d_
1. V cenách jsou započteny i náklady na případné naložení přebytečných výkopků na dopravní prostředek, odvoz na vzdálenost do 20 km a složení výkopků._x000d_
2. V cenách nejsou započteny náklady na uložení odpadu na skládku._x000d_
3. V cenách o sklonu svahu přes 1:1 jsou uvažovány podmínky pro svahy běžně schůdné; bez použití lezeckých technik. V případě použití lezeckých technik se tyto náklady oceňují individuálně._x000d_
</t>
  </si>
  <si>
    <t>"dle PD A.1 a A.2 - keře"24</t>
  </si>
  <si>
    <t>29</t>
  </si>
  <si>
    <t>183101115</t>
  </si>
  <si>
    <t>Hloubení jamek pro vysazování rostlin v zemině tř.1 až 4 bez výměny půdy v rovině nebo na svahu do 1:5, objemu přes 0,125 do 0,40 m3</t>
  </si>
  <si>
    <t>1948534406</t>
  </si>
  <si>
    <t>"dle PD A.1 a A.2 - alejové stromy"23</t>
  </si>
  <si>
    <t>"dle PD A.1 a A.2 - ovocné stromy"87</t>
  </si>
  <si>
    <t>30</t>
  </si>
  <si>
    <t>183402131</t>
  </si>
  <si>
    <t>Rozrušení půdy na hloubku přes 50 do 150 mm souvislé plochy přes 500 m2 v rovině nebo na svahu do 1:5</t>
  </si>
  <si>
    <t>-829266011</t>
  </si>
  <si>
    <t xml:space="preserve">Poznámka k souboru cen:_x000d_
1. V cenách nejsou započteny náklady na odstranění překážek na povrchu ploch, které mají být rozrušeny. Odstranění překážek se oceňuje:_x000d_
a) vegetační kryt cenami části A02 souboru cen 111 1 Odstranění travin a rákosu nebo 111 1 Odstranění stařiny,_x000d_
b) kořeny cenami části A02 souboru cen 111 2 Odstranění křovin a stromů s odstraněním kořenů,_x000d_
c) balvany velikosti přes 0,10 m3 cenami souboru cen 122 86 Těžení a rozpojení jednotlivých balvanů, části A01 katalogu 800-1 Zemní práce,_x000d_
d) ostatní překážky příslušnými cenami podle jejich druhu._x000d_
2. V cenách o sklonu svahu přes 1:1 jsou uvažovány podmínky pro svahy běžně schůdné; bez použití lezeckých technik. V případě použití lezeckých technik se tyto náklady oceňují individuálně._x000d_
</t>
  </si>
  <si>
    <t>31</t>
  </si>
  <si>
    <t>183403153</t>
  </si>
  <si>
    <t>Obdělání půdy hrabáním v rovině nebo na svahu do 1:5</t>
  </si>
  <si>
    <t>-1918916021</t>
  </si>
  <si>
    <t xml:space="preserve">Poznámka k souboru cen:_x000d_
1. Každé opakované obdělání půdy se oceňuje samostatně._x000d_
2. Ceny -3114 a -3115 lze použít i pro obdělání půdy aktivními branami._x000d_
</t>
  </si>
  <si>
    <t>32</t>
  </si>
  <si>
    <t>184102111</t>
  </si>
  <si>
    <t>Výsadba dřeviny s balem do předem vyhloubené jamky se zalitím v rovině nebo na svahu do 1:5, při průměru balu přes 100 do 200 mm</t>
  </si>
  <si>
    <t>698782440</t>
  </si>
  <si>
    <t xml:space="preserve">Poznámka k souboru cen:_x000d_
1. Ceny lze použít i pro dřeviny pěstované v nádobách._x000d_
2. V cenách nejsou započteny náklady na vysazované dřeviny, tyto se oceňují ve specifikaci._x000d_
3. V cenách o sklonu svahu přes 1:1 jsou uvažovány podmínky pro svahy běžně schůdné; bez použití lezeckých technik. V případě použití lezeckých technik se tyto náklady oceňují individuálně._x000d_
</t>
  </si>
  <si>
    <t>"dle PD B.1 a B.2 - keře vč.řezu dle potřeby"24</t>
  </si>
  <si>
    <t>33</t>
  </si>
  <si>
    <t>R26</t>
  </si>
  <si>
    <t>Líska obecná (Corylus avellana) - výsadbová velikost 40-60cm, kontejnerovaný</t>
  </si>
  <si>
    <t>1190404943</t>
  </si>
  <si>
    <t>"v rozsahu a specifikaci dle PD"24</t>
  </si>
  <si>
    <t>34</t>
  </si>
  <si>
    <t>184102113</t>
  </si>
  <si>
    <t>Výsadba dřeviny s balem do předem vyhloubené jamky se zalitím v rovině nebo na svahu do 1:5, při průměru balu přes 300 do 400 mm</t>
  </si>
  <si>
    <t>-455137284</t>
  </si>
  <si>
    <t>35</t>
  </si>
  <si>
    <t>R01</t>
  </si>
  <si>
    <t>Slivoň - (švestka domácí),..prostokořenný 170+, vysokokmen s pravidelně zapěstovanou korunou</t>
  </si>
  <si>
    <t>-2077521680</t>
  </si>
  <si>
    <t>"v rozsahu a specifikaci dle PD"22</t>
  </si>
  <si>
    <t>36</t>
  </si>
  <si>
    <t>R28</t>
  </si>
  <si>
    <t>Třešeň (např. Kordie, Karešova, Růžovka, Medovka),..prostokořenný 170+, vysokokmen s pravidelně zapěstovanou korunou</t>
  </si>
  <si>
    <t>1251040295</t>
  </si>
  <si>
    <t>"v rozsahu a specifikaci dle PD"13</t>
  </si>
  <si>
    <t>37</t>
  </si>
  <si>
    <t>R29</t>
  </si>
  <si>
    <t>Hrušeň (např. letní Williamsova, podzimní Konference),..prostokořenný 170+, vysokokmen s pravidelně zapěstovanou korunou</t>
  </si>
  <si>
    <t>1458134038</t>
  </si>
  <si>
    <t>"v rozsahu a specifikaci dle PD"11</t>
  </si>
  <si>
    <t>38</t>
  </si>
  <si>
    <t>R12</t>
  </si>
  <si>
    <t>Hruškojeřáb - (Tatarova hrušeň),..prostokořenný 170+, vysokokmen s pravidelně zapěstovanou korunou</t>
  </si>
  <si>
    <t>-875092184</t>
  </si>
  <si>
    <t>"v rozsahu a specifikaci dle PD"9</t>
  </si>
  <si>
    <t>39</t>
  </si>
  <si>
    <t>R14</t>
  </si>
  <si>
    <t>Jeřáb černý - (aronie),..prostokořenný 170+, vysokokmen s pravidelně zapěstovanou korunou</t>
  </si>
  <si>
    <t>1227190534</t>
  </si>
  <si>
    <t>"v rozsahu a specifikaci dle PD"8</t>
  </si>
  <si>
    <t>40</t>
  </si>
  <si>
    <t>R23</t>
  </si>
  <si>
    <t>Ořešák vlašský (např. Apollo, Mars, Jupiter), špičák),..prostokořenný 170+, vysokokmen s pravidelně zapěstovanou korunou</t>
  </si>
  <si>
    <t>-1769060249</t>
  </si>
  <si>
    <t>"v rozsahu a specifikaci dle PD"17</t>
  </si>
  <si>
    <t>41</t>
  </si>
  <si>
    <t>R02</t>
  </si>
  <si>
    <t>Jabloň (např.Průsvitné letní, Matčino,Zvonkovo,..prostokořenný 170+, vysokokmen s pravidelně zapěstovanou korunou</t>
  </si>
  <si>
    <t>-1396944232</t>
  </si>
  <si>
    <t>"v rozsahu a specifikaci dle PD"7</t>
  </si>
  <si>
    <t>42</t>
  </si>
  <si>
    <t>R10</t>
  </si>
  <si>
    <t xml:space="preserve">Lípa velkolistá (Tilia platyphylos)  10-12cm, (výška nasazení koruny 2,0-2,5m s průběžným kmenem)</t>
  </si>
  <si>
    <t>1624660085</t>
  </si>
  <si>
    <t>"v rozsahu a specifikaci dle PD"12</t>
  </si>
  <si>
    <t>43</t>
  </si>
  <si>
    <t>R11</t>
  </si>
  <si>
    <t>Habr obecný (Carpinus betulus), 10-12 (výška nasazení koruny2,0-2,5m s průběžným kmenem)</t>
  </si>
  <si>
    <t>131766762</t>
  </si>
  <si>
    <t>"v rozsahu a specifikaci dle PD"4</t>
  </si>
  <si>
    <t>44</t>
  </si>
  <si>
    <t>R13</t>
  </si>
  <si>
    <t>Dub letní (Quercus robur "Fastigiata Koster"), pyramidální 10-12 (výška nasazení koruny 2,0-2,5m s průběžným kmenem)</t>
  </si>
  <si>
    <t>644474655</t>
  </si>
  <si>
    <t>45</t>
  </si>
  <si>
    <t>184215111</t>
  </si>
  <si>
    <t>Ukotvení dřeviny kůly jedním kůlem, délky do 1 m</t>
  </si>
  <si>
    <t>-861436826</t>
  </si>
  <si>
    <t xml:space="preserve">Poznámka k souboru cen:_x000d_
1. V cenách jsou započteny i náklady na ochranu proti poškození kmene v místě vzepření._x000d_
2. V cenách nejsou započteny náklady na dodání kůlů, tyto se oceňují ve specifikaci._x000d_
3. Ceny jsou určeny pro ukotvení dřevin kůly o průměru do 100 mm._x000d_
</t>
  </si>
  <si>
    <t>"keře"24</t>
  </si>
  <si>
    <t>46</t>
  </si>
  <si>
    <t>60591251</t>
  </si>
  <si>
    <t>kůl vyvazovací dřevěný impregnovaný D 8cm dl 1,5m</t>
  </si>
  <si>
    <t>-378574643</t>
  </si>
  <si>
    <t>47</t>
  </si>
  <si>
    <t>184215112</t>
  </si>
  <si>
    <t>Ukotvení dřeviny kůly jedním kůlem, délky přes 1 do 2 m</t>
  </si>
  <si>
    <t>988404869</t>
  </si>
  <si>
    <t>48</t>
  </si>
  <si>
    <t>184215122</t>
  </si>
  <si>
    <t>Ukotvení dřeviny kůly dvěma kůly, délky přes 1 do 2 m</t>
  </si>
  <si>
    <t>117448576</t>
  </si>
  <si>
    <t>49</t>
  </si>
  <si>
    <t>R03.1</t>
  </si>
  <si>
    <t>Kůl frézovaný (kulatý) se špicí 6/200, ipregnované - (2ks/strom)</t>
  </si>
  <si>
    <t>-1237453212</t>
  </si>
  <si>
    <t>"dle PD A.1 a A.2 - alejové stromy"23*2</t>
  </si>
  <si>
    <t>50</t>
  </si>
  <si>
    <t>R03.2</t>
  </si>
  <si>
    <t>Kůl frézovaný (kulatý) se špicí 6/200, ipregnované - (1ks/strom)</t>
  </si>
  <si>
    <t>-825108536</t>
  </si>
  <si>
    <t xml:space="preserve">"dle PD A.1 a A.2 - ovocné stromy"87 </t>
  </si>
  <si>
    <t>51</t>
  </si>
  <si>
    <t>R05</t>
  </si>
  <si>
    <t>Úvazek bavlněný š. 3cm, (1m/strom)</t>
  </si>
  <si>
    <t>822278497</t>
  </si>
  <si>
    <t>2*23+1*87</t>
  </si>
  <si>
    <t>52</t>
  </si>
  <si>
    <t>184215412</t>
  </si>
  <si>
    <t>Zhotovení závlahové mísy u solitérních dřevin v rovině nebo na svahu do 1:5, o průměru mísy přes 0,5 do 1 m</t>
  </si>
  <si>
    <t>-854343314</t>
  </si>
  <si>
    <t xml:space="preserve">Poznámka k souboru cen:_x000d_
1. V cenách jsou započteny i náklady na případné naložení vzniklého odpadu na dopravní prostředek, odvoz na vzdálenost do 20 km a složení odpadu._x000d_
2. V cenách nejsou započteny náklady na materiál pro zhotovení závlahové mísy, tento se oceňuje ve specifikaci._x000d_
3. V cenách o sklonu svahu přes 1:1 jsou uvažovány podmínky pro svahy běžně schůdné; bez použití lezeckých technik. V případě použití lezeckých technik se tyto náklady oceňují individuálně._x000d_
</t>
  </si>
  <si>
    <t>"alejové stromy dle TZ"23</t>
  </si>
  <si>
    <t>53</t>
  </si>
  <si>
    <t>184802111</t>
  </si>
  <si>
    <t>Chemické odplevelení půdy před založením kultury, trávníku nebo zpevněných ploch o výměře jednotlivě přes 20 m2 v rovině nebo na svahu do 1:5 postřikem na široko</t>
  </si>
  <si>
    <t>1293688445</t>
  </si>
  <si>
    <t xml:space="preserve">Poznámka k souboru cen:_x000d_
1. Ceny -2111, -2211, -2311 a -2411 lze použít i pro aplikaci retardantů na trávníky._x000d_
2. V cenách -2111, -2211, -2311 a -2411 jsou započteny i náklady na dovoz vody do 10 km._x000d_
3. V cenách nejsou započteny náklady na případné zapravení přípravku do půdy_x000d_
a) obděláním půdy; tyto práce se oceňují cenami části A02 souboru cen 183 40-31 Obdělání půdy,_x000d_
b) prolitím; toto se oceňuje cenami části C02 souboru cen 185 80-43 Zalití rostlin vodou a případně cenami části A02 souboru cen 185 85-11 Dovoz vody pro zálivku rostlin._x000d_
4. Každá opakovaná aplikace se oceňuje samostatně._x000d_
5. Chemické odplevelení ploch do 20 m2 se oceňuje příslušnými cenami souboru cen 184 80-26 Chemické odplevelení po založení kultury._x000d_
6. V cenách o sklonu svahu přes 1:1 jsou uvažovány podmínky pro svahy běžně schůdné; bez použití lezeckých technik. V případě použití lezeckých technik se tyto náklady oceňují individuálně._x000d_
</t>
  </si>
  <si>
    <t>"dle PD A.1 a A.2"1030+120</t>
  </si>
  <si>
    <t>54</t>
  </si>
  <si>
    <t>25234001</t>
  </si>
  <si>
    <t>herbicid totální systémový neselektivní</t>
  </si>
  <si>
    <t>litr</t>
  </si>
  <si>
    <t>-41317751</t>
  </si>
  <si>
    <t>"0,0006 l/m2"1150*0,0006</t>
  </si>
  <si>
    <t>55</t>
  </si>
  <si>
    <t>184807111.R</t>
  </si>
  <si>
    <t>Ochrana rostlin před okusem zvěři v rovině nebo ve svahu do 1:5 chráničem z umělé hmoty</t>
  </si>
  <si>
    <t>-1318811478</t>
  </si>
  <si>
    <t>"dle PD mimo oplocenku"16+87</t>
  </si>
  <si>
    <t>56</t>
  </si>
  <si>
    <t>R06</t>
  </si>
  <si>
    <t xml:space="preserve">Plastová chránička výšky 150cm a 2 skoby </t>
  </si>
  <si>
    <t>803100760</t>
  </si>
  <si>
    <t xml:space="preserve">"dle PD"(16+87) </t>
  </si>
  <si>
    <t>57</t>
  </si>
  <si>
    <t>184808314</t>
  </si>
  <si>
    <t>Hnojení sazenic s promísením hnojiva se zeminou bez dodání hnojiva rychle rostoucích dřevin, při výsadbě, strojenými hnojivy, v množství 0,25 kg k 1 sazenici</t>
  </si>
  <si>
    <t>-1805691664</t>
  </si>
  <si>
    <t xml:space="preserve">Poznámka k souboru cen:_x000d_
1. V cenách nejsou započteny náklady na dodání hnojiva; toto se oceňuje ve specifikaci. Ztratné lze dohodnout ve výši 5 %._x000d_
2. V cenách hnojení ostatních dřevin (ceny -8321 až -8326) nejsou započteny náklady na okopání nebo obrytí sazenic; okopání a obrytí sazenic se oceňuje cenami souborů cen 184 80-71 Okopání sazenic nebo 184 80-72 Obrytí sazenic této části._x000d_
</t>
  </si>
  <si>
    <t>"promísení zeminy s půdním kondicionérem a mykorhizních přípravků - dle TZ keře"24</t>
  </si>
  <si>
    <t>"promísení zeminy s půdním kondicionérem a mykorhizních přípravků - dle TZ stromy"23+87</t>
  </si>
  <si>
    <t>58</t>
  </si>
  <si>
    <t>25191155.R</t>
  </si>
  <si>
    <t xml:space="preserve">půdní hydroabsorbent  na bázi hydrogelu a mykorhizního přípravku  </t>
  </si>
  <si>
    <t>154919681</t>
  </si>
  <si>
    <t>"kompletní směs viz TZ "</t>
  </si>
  <si>
    <t>"alejové stromy 0,3kg/ks"23*0,3</t>
  </si>
  <si>
    <t>"ovocné stromy 0,2kg/ks"87*0,2</t>
  </si>
  <si>
    <t>"keře 0,05kg/ks"24*0,05</t>
  </si>
  <si>
    <t>59</t>
  </si>
  <si>
    <t>184813134</t>
  </si>
  <si>
    <t>Ochrana dřevin před okusem zvěří chemicky nátěrem, v rovině nebo ve svahu do 1:5 listnatých, výšky přes 70 cm</t>
  </si>
  <si>
    <t>100 kus</t>
  </si>
  <si>
    <t>-636155779</t>
  </si>
  <si>
    <t xml:space="preserve">Poznámka k souboru cen:_x000d_
1. V ceně -3121 jsou započteny i náklady na spojení konců drátů po celé výšce pletiva a donesení připravených dílů pletiva k vybraným stromům na vzdálenost do 50 m._x000d_
2. V cenách prací -3131 až -3134 se provádí:_x000d_
a) sazenice listnaté - nátěr celého vrcholového výhonu s terminálním pupenem,_x000d_
b) sazenice jehličnaté - natírá se terminální pupen i s postraními větvemi horního přeslenu._x000d_
3. V ceně - 3121 je uvažována ochrana provedená pouze u kostry porostu, tj. 400 jedinců na hektar (spon 5 x 5 m)._x000d_
4. Kostra porostu je cílový počet stromů na 1 hektar plochy lesa._x000d_
5. V cenách o sklonu svahu přes 1:1 jsou uvažovány podmínky pro svahy běžně schůdné; bez použití lezeckých technik. V případě použití lezeckých technik se tyto náklady oceňují individuálně._x000d_
</t>
  </si>
  <si>
    <t>"ovocné + alejové stromy"(87+23)/100</t>
  </si>
  <si>
    <t>60</t>
  </si>
  <si>
    <t>25191151.R</t>
  </si>
  <si>
    <t>speciální ochranná barva na stromy bílá, směs organických a anorganických sloučenin (300g/kmen)</t>
  </si>
  <si>
    <t>-622467812</t>
  </si>
  <si>
    <t>110*0,3</t>
  </si>
  <si>
    <t>61</t>
  </si>
  <si>
    <t>184818232</t>
  </si>
  <si>
    <t>Ochrana kmene bedněním před poškozením stavebním provozem zřízení včetně odstranění výšky bednění do 2 m průměru kmene přes 300 do 500 mm</t>
  </si>
  <si>
    <t>240156549</t>
  </si>
  <si>
    <t>"dle potřeby v průběhu výstavby"20</t>
  </si>
  <si>
    <t>62</t>
  </si>
  <si>
    <t>184852321</t>
  </si>
  <si>
    <t>Řez stromů prováděný lezeckou technikou výchovný (S-RV) špičáky a keřové stromy, výšky do 4 m</t>
  </si>
  <si>
    <t>207140785</t>
  </si>
  <si>
    <t xml:space="preserve">Poznámka k souboru cen:_x000d_
1. V cenách jsou započteny i náklady na rozřezání větví a jejich přemístění na hromady na vzdálenost do 20 m._x000d_
2. V cenách nejsou započteny náklady na:_x000d_
a) dendrologický průzkum. Tyto náklady se oceňují cenami souboru cen 183 91-11.. - Dendrologický průzkum stromu,_x000d_
b) tahové zkoušky. Tyto náklady se oceňují cenami souboru cen 184 81-11.. - Přístrojové metody hodnocení stavu stromu,_x000d_
c) bezpečnostní vazby. Tyto náklady se oceňují cenami souboru cen 184 81-83.. - Instalace bezpečnostních vazeb pro zajištění koruny stromu,_x000d_
d) skládku rozřezaných větví._x000d_
3. Plocha koruny se určí jako součin ideálního průmětu koruny stromu a jeho výšky. Ideální průměr stromu je součet nejkratší a nejdelší vzdálenosti svislého obrysu koruny od kmene._x000d_
4. Plocha koruny příplatku se určí z procentního podílu překážky k prostoru vymezenému okapovou linií stromu. Za překážky se považuje např. svah přes 1:2 nebo různé stavby a komunikace zasahující do okapové linie stromu._x000d_
5. Příplatek k ceně dle plochy koruny stromu se započítává za každých započatých 25 % překážky v půdorysném průmětu stromu vymezeném okapovou linií stromu. Celkový příplatek může činit maximálně čtyřnásobek uvedené ceny._x000d_
6. Za překážky jsou považovány objekty jako např. komunikace, svah 1:2, stavební objekty apod._x000d_
7. Měrnou jednotkou kus se u řezu rozumí jeden strom._x000d_
</t>
  </si>
  <si>
    <t>63</t>
  </si>
  <si>
    <t>184911421</t>
  </si>
  <si>
    <t>Mulčování vysazených rostlin mulčovací kůrou, tl. do 100 mm v rovině nebo na svahu do 1:5</t>
  </si>
  <si>
    <t>249331533</t>
  </si>
  <si>
    <t xml:space="preserve">Poznámka k souboru cen:_x000d_
1. V cenách jsou započteny i náklady na naložení odpadu na dopravní prostředek, odvoz do 20 km a složení odpadu._x000d_
2. V cenách nejsou započteny náklady na:_x000d_
a) stabilizaci mulče proti erozi a přísady proti vznícení mulče. Tyto práce se oceňují individuálně,_x000d_
b) mulčovací kůru, tato se oceňuje ve specifikaci,_x000d_
c) uložení odpadu na skládku._x000d_
3. Tloušťka mulčovací kůry se měří v nakypřeném stavu._x000d_
</t>
  </si>
  <si>
    <t>"stromy - alejový strom 1,0m2/ks, ovocný strom 0,7m2/ks"23*1+87*0,7</t>
  </si>
  <si>
    <t>"keře 1,0m2/ks"24*1</t>
  </si>
  <si>
    <t>64</t>
  </si>
  <si>
    <t>10391100</t>
  </si>
  <si>
    <t>kůra mulčovací VL</t>
  </si>
  <si>
    <t>m3</t>
  </si>
  <si>
    <t>-164047490</t>
  </si>
  <si>
    <t>107,9*0,1*1,05</t>
  </si>
  <si>
    <t>65</t>
  </si>
  <si>
    <t>185803111</t>
  </si>
  <si>
    <t xml:space="preserve">Ošetření trávníku jednorázové v rovině nebo na svahu do 1:5 </t>
  </si>
  <si>
    <t>208971643</t>
  </si>
  <si>
    <t xml:space="preserve">Poznámka k souboru cen:_x000d_
1. V cenách nejsou započteny náklady na :_x000d_
a) vypletí; tyto práce se oceňují cenami části C02 souboru cen 185 80-42 Vypletí,_x000d_
b) zalití; tyto práce se oceňují cenami části C02 souboru cen 185 80-43 Zalití rostlin vodou_x000d_
c) chemické odplevelení; tyto práce se oceňují cenami části A02 souboru cen 184 80-22 Chemické odplevelení trávníku,_x000d_
d) hnojení; tyto práce se oceňuji cenami části A02 souboru cen 184 85-11 Hnojení roztokem hnojiva nebo 185 80-21 Hnojení._x000d_
2. V cenách jsou započteny i náklady na pokosení se shrabáním, naložením shrabu na dopravní prostředek s odvezením do vzdálenosti 20 km a vyložením shrabu._x000d_
3. V cenách o sklonu svahu přes 1:1 jsou uvažovány podmínky pro svahy běžně schůdné; bez použití lezeckých technik. V případě použití lezeckých technik se tyto náklady oceňují individuálně._x000d_
</t>
  </si>
  <si>
    <t>66</t>
  </si>
  <si>
    <t>185803211</t>
  </si>
  <si>
    <t>Uválcování trávníku v rovině nebo na svahu do 1:5</t>
  </si>
  <si>
    <t>1639799806</t>
  </si>
  <si>
    <t>67</t>
  </si>
  <si>
    <t>185804312</t>
  </si>
  <si>
    <t>Zalití rostlin vodou plochy záhonů jednotlivě přes 20 m2</t>
  </si>
  <si>
    <t>-1288194376</t>
  </si>
  <si>
    <t>"alejové stromy 2x 50l/ks"23*50*0,001*2</t>
  </si>
  <si>
    <t>"ovocné stromy 2x 25l/ks"87*25*0,001*2</t>
  </si>
  <si>
    <t>"travnatá plocha"1030*0,02*2</t>
  </si>
  <si>
    <t>"keře 2x10l/ks"24*10*0,001*2</t>
  </si>
  <si>
    <t>68</t>
  </si>
  <si>
    <t>185808521</t>
  </si>
  <si>
    <t>Vyvláčení trávníku v rovině nebo na svahu do 1:5 vč.likvidace travin</t>
  </si>
  <si>
    <t>ha</t>
  </si>
  <si>
    <t>338027103</t>
  </si>
  <si>
    <t xml:space="preserve">Poznámka k souboru cen:_x000d_
1. V cenách jsou započteny i náklady spojené s rozrušením mechovitých porostů, s naložením odpadu na dopravní prostředek, odvozem do 20 km a se složením._x000d_
</t>
  </si>
  <si>
    <t>"dle PD A.1 a A.2"1030*0,0001</t>
  </si>
  <si>
    <t>69</t>
  </si>
  <si>
    <t>185851121</t>
  </si>
  <si>
    <t>Dovoz vody pro zálivku rostlin na vzdálenost do 1000 m</t>
  </si>
  <si>
    <t>978174822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</si>
  <si>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</si>
  <si>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"dle pol.185804312"48,33</t>
  </si>
  <si>
    <t>70</t>
  </si>
  <si>
    <t>185851129</t>
  </si>
  <si>
    <t>Dovoz vody pro zálivku rostlin Příplatek k ceně za každých dalších i započatých 1000 m</t>
  </si>
  <si>
    <t>-105025169</t>
  </si>
  <si>
    <t>" do 10km"9*48,33</t>
  </si>
  <si>
    <t>Svislé a kompletní konstrukce</t>
  </si>
  <si>
    <t>71</t>
  </si>
  <si>
    <t>338950143</t>
  </si>
  <si>
    <t>Osazení dřevěných kůlových konstrukcí svislých Příplatek k cenám jednotlivých kůlů do jam se zadusáním do zeminy, výšky kůlů nad terénem přes 1,0 do 1,5 m</t>
  </si>
  <si>
    <t>-758840633</t>
  </si>
  <si>
    <t xml:space="preserve">Poznámka k souboru cen:_x000d_
1. Ceny -0101 až -0126 a -0201 až -0226 jsou určeny pro osazování konstrukcí, ve kterých je osová vzdálenost jednotlivých kůlů menší než 400 mm. Tyto ceny lze použít i pro skupiny kůlů oddělené mezerou větší než 400 mm, přičemž skupiny takto oddělené se oceňují samostatně._x000d_
2. Ceny -0131 až -0156 a -0231 až -0256 jsou určeny pro osazování konstrukcí z jednotlivých kůlů, ve kterých je osová vzdálenost kůlů rovna nebo větší než 400 mm._x000d_
3. V cenách jsou započteny i náklady na :_x000d_
a) vytýčení a rozměření trasy_x000d_
b) řezání kůlů, sražení hran řezných ploch a dvojnásobný impregnační nátěr řezných ploch včetně nákladů na dodání impregnační hmoty._x000d_
4. V cenách -0101 až -0105, -0131 až -0135, -0201 až -0205, -0231 až -0235 jsou započteny i náklady na dodání betonových směsí._x000d_
5. V cenách -0121 až -0126, -0151 až -0156, -0221 až –0226 a -0251 až -0256 jsou započteny i náklady na zhotovení šablon oblouků a dočasných podpěrných konstrukcí sestav šikmých kůlů._x000d_
6. V cenách nejsou započteny náklady na provedení zemních prací; tyto práce se oceňují příslušnými cenami katalogu 800-1 Zemní práce._x000d_
7. V cenách -0111 až -0115, -0141 až -0145, -0211 až -0215 a -0241 až -0245 nejsou započteny náklady na případné prohození zeminy; tyto práce, pokud je prohození předepsáno projektem, se oceňují cenou souboru cen 1751 Obsypání objektů katalogu 800-1 Zemní práce._x000d_
8. V cenách nejsou započteny náklady na podkladní vrstvy; tyto práce se oceňují cenami souboru cen 451 5 . - . 1 Lože pod potrubí, stoky a drobné objekty části A01 katalogu 827-1 Vedení trubní dálková a přípojná – vodovody a kanalizace._x000d_
9. Množství měrných jednotek se určuje u řadových konstrukcí v ose řady, mezi vnějšími hranami krajních kůlů. Prořez lze stanovit ve výši 2%._x000d_
</t>
  </si>
  <si>
    <t>"označení lomových bodů"46</t>
  </si>
  <si>
    <t>72</t>
  </si>
  <si>
    <t>05217118.R</t>
  </si>
  <si>
    <t xml:space="preserve">tyče dřevěné bez kůry  D 100mm (dub, akát, modřín - impregnovaný)</t>
  </si>
  <si>
    <t>-932792978</t>
  </si>
  <si>
    <t>46*2,5*3,14*0,05*0,05*1,2</t>
  </si>
  <si>
    <t>1,083*1,5 'Přepočtené koeficientem množství</t>
  </si>
  <si>
    <t>73</t>
  </si>
  <si>
    <t>34800000.R</t>
  </si>
  <si>
    <t>Osazení sloupků a vzpěr dřevěných oplocenky vč. 3x branky s hloubením jam, zasypáním zeminou, uklínováním a udusáním</t>
  </si>
  <si>
    <t>-699377700</t>
  </si>
  <si>
    <t>"sloupky"120/2+3*2</t>
  </si>
  <si>
    <t>"vzpěry"4+3*4</t>
  </si>
  <si>
    <t>74</t>
  </si>
  <si>
    <t>R31</t>
  </si>
  <si>
    <t>Plotový sloupek dřevěný, strojově frézovaný, 250cm, průměr 10cm</t>
  </si>
  <si>
    <t>-1519518871</t>
  </si>
  <si>
    <t>"dle pol.č.34800000.R"82</t>
  </si>
  <si>
    <t>75</t>
  </si>
  <si>
    <t>R32</t>
  </si>
  <si>
    <t>Dřevěná branka s drátěným výplatem, včetně pantů a záklopky (150x90cm)</t>
  </si>
  <si>
    <t>-836142487</t>
  </si>
  <si>
    <t>"dle PD"3</t>
  </si>
  <si>
    <t>76</t>
  </si>
  <si>
    <t>348401120</t>
  </si>
  <si>
    <t>Montáž oplocení z pletiva strojového s napínacími dráty do 1,6 m</t>
  </si>
  <si>
    <t>m</t>
  </si>
  <si>
    <t>1434439365</t>
  </si>
  <si>
    <t xml:space="preserve">Poznámka k souboru cen:_x000d_
1. V cenách nejsou započteny náklady na dodávku pletiva a drátů, tyto se oceňují ve specifikaci._x000d_
</t>
  </si>
  <si>
    <t>"oplocenka"120</t>
  </si>
  <si>
    <t>77</t>
  </si>
  <si>
    <t>R08</t>
  </si>
  <si>
    <t xml:space="preserve">Uzlíkaté lesní pletivo, v. 1,6m, se zesíleným horním a dolním vodícím drátem </t>
  </si>
  <si>
    <t>701943140</t>
  </si>
  <si>
    <t>120</t>
  </si>
  <si>
    <t>78</t>
  </si>
  <si>
    <t>R07</t>
  </si>
  <si>
    <t xml:space="preserve">Upevňovací kolík proti podhrabání z ocelového drátu prům. min. 4mm, délka 25cm  </t>
  </si>
  <si>
    <t>2139254370</t>
  </si>
  <si>
    <t>"oplocenka"120/2+10</t>
  </si>
  <si>
    <t>997</t>
  </si>
  <si>
    <t>Přesun sutě</t>
  </si>
  <si>
    <t>79</t>
  </si>
  <si>
    <t>997013811</t>
  </si>
  <si>
    <t>Poplatek za uložení stavebního odpadu na skládce (skládkovné) dřevěného zatříděného do Katalogu odpadů pod kódem 17 02 01</t>
  </si>
  <si>
    <t>t</t>
  </si>
  <si>
    <t>1239427288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</si>
  <si>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</si>
  <si>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"neštěpkované kmeny prům.str.30cm-40cm, větve 30cm-40cm, pařezy 20-40cm, (0,7m3/t)"</t>
  </si>
  <si>
    <t>(2*3,14*0,2*0,2*2,8*1,2+4*3,14*0,15*0,15*0,8*1,3+15*3,14*0,10*0,10*0,8*1,3)*0,7</t>
  </si>
  <si>
    <t>80</t>
  </si>
  <si>
    <t>997221658</t>
  </si>
  <si>
    <t>Poplatek za uložení stavebního odpadu na skládce (skládkovné) z rostlinných pletiv zatříděného do Katalogu odpadů pod kódem 02 01 03</t>
  </si>
  <si>
    <t>-811406813</t>
  </si>
  <si>
    <t xml:space="preserve">Poznámka k souboru cen:_x000d_
1. Ceny uvedené v souboru cen je doporučeno upravit podle aktuálních cen místně příslušné skládky odpadů._x000d_
2. Uložení odpadů neuvedených v souboru cen se oceňuje individuálně._x000d_
3. V cenách je započítán poplatek za ukládání odpadu dle zákona 185/2001 Sb._x000d_
4. Případné drcení stavebního odpadu lze ocenit cenami souboru cen 997 00-60 Drcení stavebního odpadu z katalogu 800-6 Demolice objektů._x000d_
</t>
  </si>
  <si>
    <t>"tráva(stařina) 350kg/m3, předpoklad 1m3 trávy(stařiny)/200m2"</t>
  </si>
  <si>
    <t>"tráva"(1030+9219)*0,2*0,005*0,35</t>
  </si>
  <si>
    <t>"stařina"675*0,2*0,005*0,35</t>
  </si>
  <si>
    <t>"ošetření trávníku"1030*0,1*0,005*0,35</t>
  </si>
  <si>
    <t>998</t>
  </si>
  <si>
    <t>Přesun hmot</t>
  </si>
  <si>
    <t>81</t>
  </si>
  <si>
    <t>998231311</t>
  </si>
  <si>
    <t>Přesun hmot pro sadovnické a krajinářské úpravy - strojně dopravní vzdálenost do 5000 m</t>
  </si>
  <si>
    <t>159814466</t>
  </si>
  <si>
    <t>VRN</t>
  </si>
  <si>
    <t>Vedlejší rozpočtové náklady</t>
  </si>
  <si>
    <t>VRN1</t>
  </si>
  <si>
    <t>Průzkumné, geodetické a projektové práce</t>
  </si>
  <si>
    <t>82</t>
  </si>
  <si>
    <t>012103000</t>
  </si>
  <si>
    <t xml:space="preserve">Geodetické práce před výstavbou - Zaměření a vytyčení hranic směrem k navazujícím zemědělským pozemkům, označení lomových bodů+ pomocných mezibodů po cca 30-50m, označení dřevěnými kolíky </t>
  </si>
  <si>
    <t>1024</t>
  </si>
  <si>
    <t>1903407599</t>
  </si>
  <si>
    <t xml:space="preserve">Poznámka k souboru cen:_x000d_
1. Více informací o volbě, obsahu a způsobu ocenění jednotlivých titulů viz Příloha 01 Průzkumné, geodetické a projektové práce._x000d_
</t>
  </si>
  <si>
    <t>"dle PD A.1 a A.2" 2175</t>
  </si>
  <si>
    <t>83</t>
  </si>
  <si>
    <t>012203000.R</t>
  </si>
  <si>
    <t>Geodetické práce při provádění stavby</t>
  </si>
  <si>
    <t>kpl</t>
  </si>
  <si>
    <t>-275151607</t>
  </si>
  <si>
    <t>"vytyčení inž.sítí"1</t>
  </si>
  <si>
    <t>84</t>
  </si>
  <si>
    <t>013254001.R</t>
  </si>
  <si>
    <t>Kopané sondy stávající komunikace</t>
  </si>
  <si>
    <t>1306116080</t>
  </si>
  <si>
    <t>"ověření průběhu inž.sítí"10</t>
  </si>
  <si>
    <t>SO 801.1 - Interakční prvek IP1 - Následná péče o výsadby a trávník 1.rok</t>
  </si>
  <si>
    <t>832656014</t>
  </si>
  <si>
    <t>"dle PD A.1 a A.2 - 2x"1030*2</t>
  </si>
  <si>
    <t>"obžínání výsadeb"23*1+87*1+24*1</t>
  </si>
  <si>
    <t>-387831541</t>
  </si>
  <si>
    <t xml:space="preserve">"obnova porostu v následné péči ve výši cca 5%" </t>
  </si>
  <si>
    <t>"stromy 110*0,05=5,5 - na celé kusy"6*0,5</t>
  </si>
  <si>
    <t>"keře 24*0,05=1,2 - na celé kusy"2*0,5</t>
  </si>
  <si>
    <t>99072841</t>
  </si>
  <si>
    <t>"dle pol.č.111211101, štěpku si odebere obec Kouty"6</t>
  </si>
  <si>
    <t>-1836635582</t>
  </si>
  <si>
    <t>" dle pol.č.111211101, štěpku si odebere obec Kouty"2*0,5</t>
  </si>
  <si>
    <t>1204309588</t>
  </si>
  <si>
    <t>"keře 24*0,05=1,2 - na celé kusy"2</t>
  </si>
  <si>
    <t>-1633451640</t>
  </si>
  <si>
    <t xml:space="preserve">"stromy 110*0,05=5,5 - na celé kusy"6 </t>
  </si>
  <si>
    <t>886550811</t>
  </si>
  <si>
    <t>-410316956</t>
  </si>
  <si>
    <t>"v rozsahu a specifikaci dle PD"2</t>
  </si>
  <si>
    <t>460557660</t>
  </si>
  <si>
    <t>667618544</t>
  </si>
  <si>
    <t>1298786231</t>
  </si>
  <si>
    <t xml:space="preserve">"v rozsahu a specifikaci dle PD"1 </t>
  </si>
  <si>
    <t>-1711266250</t>
  </si>
  <si>
    <t>"v rozsahu a specifikaci dle PD"1</t>
  </si>
  <si>
    <t>953268040</t>
  </si>
  <si>
    <t>-1043678549</t>
  </si>
  <si>
    <t>334564976</t>
  </si>
  <si>
    <t xml:space="preserve">"keře"2 </t>
  </si>
  <si>
    <t>1111620377</t>
  </si>
  <si>
    <t>-974640798</t>
  </si>
  <si>
    <t>"dle PD A.1 a A.2 - ovocné stromy"4</t>
  </si>
  <si>
    <t>184215112.R</t>
  </si>
  <si>
    <t>Průběžná kontrola kotvení a úvazků a jejich případná oprava vč.dodání potřebného materiálu</t>
  </si>
  <si>
    <t>-962535555</t>
  </si>
  <si>
    <t>134</t>
  </si>
  <si>
    <t>-1834852497</t>
  </si>
  <si>
    <t>"dle PD A.1 a A.2 - alejové stromy"2</t>
  </si>
  <si>
    <t>1651402135</t>
  </si>
  <si>
    <t>"dle PD A.1 a A.2 - alejové stromy"2*2</t>
  </si>
  <si>
    <t>-624070457</t>
  </si>
  <si>
    <t>"dle PD A.1 a A.2 - ovocné stromy"4*1</t>
  </si>
  <si>
    <t>1319102221</t>
  </si>
  <si>
    <t>2*2+1*4</t>
  </si>
  <si>
    <t>-1969625702</t>
  </si>
  <si>
    <t>"alejové stromy dle TZ"2</t>
  </si>
  <si>
    <t>184806151</t>
  </si>
  <si>
    <t>Řez stromů, keřů nebo růží průklestem keřů netrnitých, o průměru koruny do 1,5 m</t>
  </si>
  <si>
    <t>-1450112794</t>
  </si>
  <si>
    <t xml:space="preserve">Poznámka k souboru cen:_x000d_
1. V cenách jsou započteny i náklady spojené s přemístěním odstraněných větví na vzdálenost do 20 m, uložením na hromady, naložením na dopravní prostředek, odvozem do 20 km a se složením._x000d_
2. V cenách nejsou započteny náklady na uložení odpadu na skládku._x000d_
3. Ceny -6111 až -6163 a -6185 až -6188 jsou určeny pouze pro každoročně řezané dřeviny._x000d_
4. Ceny -6111 až -6144 jsou určeny pouze při použití žebře do maximální délky 5 m._x000d_
5. Ceny nelze použít pro řez popínavých dřevin a řez stromů nebo keřů ve ztížených podmínkách. Tyto práce se oceňují individuálně._x000d_
6. Měrnou jednotkou kus se u řezu rozumí jeden strom nebo jeden keř._x000d_
</t>
  </si>
  <si>
    <t>1076570904</t>
  </si>
  <si>
    <t>"dle PD mimo oplocenku"6</t>
  </si>
  <si>
    <t>-1918123894</t>
  </si>
  <si>
    <t>"dle PD"6</t>
  </si>
  <si>
    <t>232085208</t>
  </si>
  <si>
    <t>"promísení zeminy s půdním kondicionérem a mykorhizních přípravků - dle TZ keře"2</t>
  </si>
  <si>
    <t>"promísení zeminy s půdním kondicionérem a mykorhizních přípravků - dle TZ stromy"2+4</t>
  </si>
  <si>
    <t xml:space="preserve">půdní hydroabsorbent  na bázi hydrogelu  </t>
  </si>
  <si>
    <t>1541727286</t>
  </si>
  <si>
    <t>"alejové stromy 0,3kg/ks"2*0,3</t>
  </si>
  <si>
    <t>"ovocné stromy 0,2kg/ks"4*0,2</t>
  </si>
  <si>
    <t>"keře 0,05kg/ks"2*0,05</t>
  </si>
  <si>
    <t>-2022115744</t>
  </si>
  <si>
    <t>"ovocné + alejové stromy"(4+2)/100</t>
  </si>
  <si>
    <t>-1458003998</t>
  </si>
  <si>
    <t>6*0,3</t>
  </si>
  <si>
    <t>1415090410</t>
  </si>
  <si>
    <t>"stromy - alejový strom 1,0m2/ks, ovocný strom 0,7m2/ks"2*1+4*0,7</t>
  </si>
  <si>
    <t>"keře 1,0m2/ks"2*1</t>
  </si>
  <si>
    <t>1687436295</t>
  </si>
  <si>
    <t>6,8*0,1*1,05</t>
  </si>
  <si>
    <t>"alejové stromy 50l/ks"23*50*0,001</t>
  </si>
  <si>
    <t>"ovocné stromy 25l/ks"87*25*0,001</t>
  </si>
  <si>
    <t>"keře 10l/ks"24*10*0,001</t>
  </si>
  <si>
    <t>185804513</t>
  </si>
  <si>
    <t>Odplevelení výsadeb v rovině nebo na svahu do 1:5 dřevin solitérních</t>
  </si>
  <si>
    <t>483375905</t>
  </si>
  <si>
    <t xml:space="preserve">Poznámka k souboru cen:_x000d_
1. V cenách jsou započteny i náklady spojené s nakypřením, s případným naložením odpadu na dopravní prostředek, odvozem do 20 km a se složením._x000d_
2. V cenách nejsou započteny náklady na uložení odpadu na skládku._x000d_
3. V cenách o sklonu svahu přes 1:1 jsou uvažovány podmínky pro svahy běžně schůdné; bez použití lezeckých technik. V případě použití lezeckých technik se tyto náklady oceňují individuálně._x000d_
</t>
  </si>
  <si>
    <t>"alejové stromy"23*1</t>
  </si>
  <si>
    <t>"ovocné stromy"87*1</t>
  </si>
  <si>
    <t>185804514</t>
  </si>
  <si>
    <t>Odplevelení výsadeb v rovině nebo na svahu do 1:5 souvislých keřových skupin</t>
  </si>
  <si>
    <t>375013198</t>
  </si>
  <si>
    <t>"keře"23*1</t>
  </si>
  <si>
    <t>"dle pol.185804312"3,565</t>
  </si>
  <si>
    <t>" do 10km"9*3,565</t>
  </si>
  <si>
    <t>-523014094</t>
  </si>
  <si>
    <t>"klest"(22*0,002+104*0,002+2*0,005+6*0,005)*0,7</t>
  </si>
  <si>
    <t>1890064383</t>
  </si>
  <si>
    <t>"tráva"2194*0,2*0,005*0,35</t>
  </si>
  <si>
    <t>SO 801.2 - Interakční prvek IP1 - Následná péče o výsadby a trávník 2.rok</t>
  </si>
  <si>
    <t>-552615150</t>
  </si>
  <si>
    <t>-1691566877</t>
  </si>
  <si>
    <t>-755427585</t>
  </si>
  <si>
    <t>-1932352710</t>
  </si>
  <si>
    <t>-1815472521</t>
  </si>
  <si>
    <t>-1212128789</t>
  </si>
  <si>
    <t>-944870993</t>
  </si>
  <si>
    <t>1512383460</t>
  </si>
  <si>
    <t>-1418502701</t>
  </si>
  <si>
    <t>-471851989</t>
  </si>
  <si>
    <t>-147502229</t>
  </si>
  <si>
    <t>695906045</t>
  </si>
  <si>
    <t>1061859649</t>
  </si>
  <si>
    <t>928179394</t>
  </si>
  <si>
    <t>204443193</t>
  </si>
  <si>
    <t>1484366804</t>
  </si>
  <si>
    <t>23+87+24</t>
  </si>
  <si>
    <t>782102903</t>
  </si>
  <si>
    <t>-1594481521</t>
  </si>
  <si>
    <t>987738503</t>
  </si>
  <si>
    <t>-375666360</t>
  </si>
  <si>
    <t>406739559</t>
  </si>
  <si>
    <t>-1906247661</t>
  </si>
  <si>
    <t>-1829306006</t>
  </si>
  <si>
    <t>-1757096621</t>
  </si>
  <si>
    <t>-1269910626</t>
  </si>
  <si>
    <t>2099844933</t>
  </si>
  <si>
    <t>843675690</t>
  </si>
  <si>
    <t>1436086894</t>
  </si>
  <si>
    <t>316964581</t>
  </si>
  <si>
    <t>1218647835</t>
  </si>
  <si>
    <t>1793229133</t>
  </si>
  <si>
    <t>SO 801.3 - Interakční prvek IP1 - Následná péče o výsadby a trávník 3.rok</t>
  </si>
  <si>
    <t>"klest"(24*0,002+110*0,002)*0,7</t>
  </si>
  <si>
    <t>-2046073049</t>
  </si>
  <si>
    <t>SO 802 - Krajinná zeleň KZ1</t>
  </si>
  <si>
    <t>Polní cesta VC4</t>
  </si>
  <si>
    <t>"dle PD B.1 a B.2 - příprava"5074</t>
  </si>
  <si>
    <t>"1.seč"5074</t>
  </si>
  <si>
    <t>"dle PD B.1 a B.2 - dočištění 30% plochy"1070*0,3</t>
  </si>
  <si>
    <t>111251103</t>
  </si>
  <si>
    <t>Odstranění křovin a stromů s odstraněním kořenů strojně průměru kmene do 100 mm v rovině nebo ve svahu sklonu terénu do 1:5, při celkové ploše přes 500 m2</t>
  </si>
  <si>
    <t>1303415328</t>
  </si>
  <si>
    <t>"dle PD B.1 a B.2 - 70% plochy"1070*0,7</t>
  </si>
  <si>
    <t>"dle PD B.1 a B.2"4</t>
  </si>
  <si>
    <t>"dle pol.č.112151112, štěpku si odebere obec Kouty"4</t>
  </si>
  <si>
    <t>" dle pol.č.111211101, štěpku si odebere obec Kouty"1070</t>
  </si>
  <si>
    <t>"dle PD B.1 a B.2"77+50+125</t>
  </si>
  <si>
    <t>122351101</t>
  </si>
  <si>
    <t>Odkopávky a prokopávky nezapažené strojně v hornině třídy těžitelnosti II skupiny 4 do 20 m3</t>
  </si>
  <si>
    <t>-1530155928</t>
  </si>
  <si>
    <t xml:space="preserve">Poznámka k souboru cen:_x000d_
1. V cenách jsou započteny i náklady na přehození výkopku na vzdálenost do 3 m nebo naložení na dopravní prostředek._x000d_
</t>
  </si>
  <si>
    <t>"likvidace skládky"1/2+7/2</t>
  </si>
  <si>
    <t>"do 20km dle pol.č.162201411"20*4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</si>
  <si>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</si>
  <si>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</si>
  <si>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900078152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</si>
  <si>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</si>
  <si>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"doprava zeminy pro zavezení skládky ze stavby PC"480</t>
  </si>
  <si>
    <t>162651131</t>
  </si>
  <si>
    <t>Vodorovné přemístění výkopku nebo sypaniny po suchu na obvyklém dopravním prostředku, bez naložení výkopku, avšak se složením bez rozhrnutí z horniny třídy těžitelnosti II skupiny 4 a 5 na vzdálenost přes 3 000 do 4 000 m</t>
  </si>
  <si>
    <t>-1413991180</t>
  </si>
  <si>
    <t>"likvidace skládky na skládku dle TZ"4</t>
  </si>
  <si>
    <t>167151111</t>
  </si>
  <si>
    <t>Nakládání, skládání a překládání neulehlého výkopku nebo sypaniny strojně nakládání, množství přes 100 m3, z hornin třídy těžitelnosti I, skupiny 1 až 3</t>
  </si>
  <si>
    <t>-1667754585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</si>
  <si>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</si>
  <si>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"zemina pro zevezení skládky"480</t>
  </si>
  <si>
    <t>171251101</t>
  </si>
  <si>
    <t>Uložení sypanin do násypů strojně s rozprostřením sypaniny ve vrstvách a s hrubým urovnáním nezhutněných jakékoliv třídy těžitelnosti</t>
  </si>
  <si>
    <t>1351362137</t>
  </si>
  <si>
    <t xml:space="preserve">Poznámka k souboru cen:_x000d_
1. Ceny lze použít i pro uložení sypaniny s předepsaným zhutněním na trvalé skládky, do koryt vodotečí a do prohlubní terénu._x000d_
2. Cenu 25-1101 lze použít i pro:_x000d_
a) rozprostření zbylého výkopu na místě po zásypu jam a rýh pro podzemní vedení a zářezů pro podzemní vedení; toto množství se určí v m3 uloženého výkopku, měřeného v rostlém stavu,_x000d_
b) uložení výkopku do násypů pod vodou._x000d_
3. Ceny nelze použít:_x000d_
a) pro uložení sypaniny do hrází; uložení netříděné sypaniny do hrází se oceňuje cenami souboru cen 171 uložení netříděných sypanin do hrází,_x000d_
b) pro uložení sypaniny do ochranných valů nebo těch jejich částí, jejichž šířka je menší než 3 m. Toto uložení se oceňuje cenami souboru cen 175 Obsyp objektů._x000d_
4. V cenách není započteno hutnění boků násypů. Toto hutnění se oceňuje cenami souboru cen 171 15-11 Hutnění boků násypů z hornin soudržných a sypkých._x000d_
</t>
  </si>
  <si>
    <t>"zavezení skládky"2400*0,2</t>
  </si>
  <si>
    <t>"terénní úpravy po odstranění skládky"2400</t>
  </si>
  <si>
    <t>"dle PD B.1 a B.2"5074</t>
  </si>
  <si>
    <t>osivo (travní směs se zastoupením cca 50 % lučních bylin a 50 % travin- viz popis v TZ), výsevek 20kg/ha</t>
  </si>
  <si>
    <t>5074*0,0020</t>
  </si>
  <si>
    <t>"dle PD B.1 a B.2 - keře"125</t>
  </si>
  <si>
    <t>183101114</t>
  </si>
  <si>
    <t>Hloubení jamek pro vysazování rostlin v zemině tř.1 až 4 bez výměny půdy v rovině nebo na svahu do 1:5, objemu přes 0,05 do 0,125 m3</t>
  </si>
  <si>
    <t>1758746956</t>
  </si>
  <si>
    <t>"dle PD B.1 a B.2 - jehličnaté stromy"50</t>
  </si>
  <si>
    <t>"dle PD B.1 a B.2 - alejové stromy"77</t>
  </si>
  <si>
    <t>"dle PD B.1 a B.2 -keře vč.řezu dle potřeby"125</t>
  </si>
  <si>
    <t>R40</t>
  </si>
  <si>
    <t>Svída krvavá (Cornus sanquinea)- výsadbová velikost 40-60cm, kontejnerovaný</t>
  </si>
  <si>
    <t>-1800379412</t>
  </si>
  <si>
    <t>"v rozsahu a specifikaci dle PD"10</t>
  </si>
  <si>
    <t>R41</t>
  </si>
  <si>
    <t>Trnka obecná (Prunus spinosa)- výsadbová velikost 40-60cm, kontejnerovaný</t>
  </si>
  <si>
    <t>-1803596201</t>
  </si>
  <si>
    <t>"v rozsahu a specifikaci dle PD"15</t>
  </si>
  <si>
    <t>R42</t>
  </si>
  <si>
    <t xml:space="preserve">Růže šípková (Rosa canina)- výsadbová velikost 40-60cm, kontejnerovaný </t>
  </si>
  <si>
    <t>2059355692</t>
  </si>
  <si>
    <t>"v rozsahu a specifikaci dle PD"20</t>
  </si>
  <si>
    <t>R43</t>
  </si>
  <si>
    <t>Kalina obecná (Viburnum opulus)- výsadbová velikost 40-60cm, kontejnerovaný</t>
  </si>
  <si>
    <t>878240030</t>
  </si>
  <si>
    <t>R44</t>
  </si>
  <si>
    <t>Tavolník (Spiraea vanhouttei)- výsadbová velikost 40-60cm, kontejnerovaný</t>
  </si>
  <si>
    <t>-1322571711</t>
  </si>
  <si>
    <t>"v rozsahu a specifikaci dle PD"60</t>
  </si>
  <si>
    <t>184102112</t>
  </si>
  <si>
    <t>Výsadba dřeviny s balem do předem vyhloubené jamky se zalitím v rovině nebo na svahu do 1:5, při průměru balu přes 200 do 300 mm</t>
  </si>
  <si>
    <t>270102339</t>
  </si>
  <si>
    <t>02660337</t>
  </si>
  <si>
    <t>Borovice lesní /Pinus sylvestris/ 51-80cm, ko 3-5l</t>
  </si>
  <si>
    <t>208050376</t>
  </si>
  <si>
    <t>"v rozsahu a specifikaci dle PD"50</t>
  </si>
  <si>
    <t>Třešeň ptačí (Prunus avium),..prostokořenný 170+, vysokokmen s pravidelně zapěstovanou korunou</t>
  </si>
  <si>
    <t>Javor babyka (Acer campestre) 10-12cm, (výška nasazení koruny 2,0-2,5m s průběžným kmenem)</t>
  </si>
  <si>
    <t>"v rozsahu a specifikaci dle PD"6</t>
  </si>
  <si>
    <t>R45</t>
  </si>
  <si>
    <t xml:space="preserve">Lípa srdčitá (Tilia cordata "Greenspire")  10-12cm, (výška nasazení koruny 2,0-2,5m s průběžným kmenem)</t>
  </si>
  <si>
    <t>-23840448</t>
  </si>
  <si>
    <t>"v rozsahu a specifikaci dle PD"3</t>
  </si>
  <si>
    <t>R09</t>
  </si>
  <si>
    <t>Dub letní (Quercus robur), 10-12cm (výška nasazení koruny 2,0-2,5m s průběžným kmenem)</t>
  </si>
  <si>
    <t>-177269280</t>
  </si>
  <si>
    <t>"v rozsahu a specifikaci dle PD"5</t>
  </si>
  <si>
    <t>"keře"125</t>
  </si>
  <si>
    <t>125</t>
  </si>
  <si>
    <t>"dle PD B.1 a B.2 - alejové stromy+ jehličnaté"77+50</t>
  </si>
  <si>
    <t>"dle PD A.1 a A.2 - alejové stromy + jehličnaté"127*2</t>
  </si>
  <si>
    <t>2*127</t>
  </si>
  <si>
    <t>"alejové stromy dle TZ"77</t>
  </si>
  <si>
    <t>"0,0006 l/m2"5074*0,0006</t>
  </si>
  <si>
    <t>"dle PD mimo oplocenku"47</t>
  </si>
  <si>
    <t>"dle PD"47</t>
  </si>
  <si>
    <t>"promísení zeminy s půdním kondicionérem a mykorhizních přípravků - dle TZ keře"125</t>
  </si>
  <si>
    <t>"promísení zeminy s půdním kondicionérem a mykorhizních přípravků - dle TZ stromy"77+50</t>
  </si>
  <si>
    <t>"kompletní směs viz TZ"</t>
  </si>
  <si>
    <t>"alejové stromy 0,1-0,3kg/ks"44*0,3+23*0,1</t>
  </si>
  <si>
    <t>"jehličnaté stromy 0,01kg/ks"50*0,01</t>
  </si>
  <si>
    <t>"keře 0,01kg/ks"125*0,01</t>
  </si>
  <si>
    <t>"alejové stromy"77/100</t>
  </si>
  <si>
    <t>77*0,3</t>
  </si>
  <si>
    <t>"dle potřeby v průběhu výstavby"6</t>
  </si>
  <si>
    <t>"stromy - alejový strom 1,0m2/ks, jehličnatý strom 0,5m2/ks"77*1+50*0,5</t>
  </si>
  <si>
    <t>"keře 1,0m2/ks"125*1</t>
  </si>
  <si>
    <t>227*0,1*1,05</t>
  </si>
  <si>
    <t>"alejové stromy 2x 50l/ks"77*50*0,001*2</t>
  </si>
  <si>
    <t>"jehličnaté stromy 2x 10l/ks"50*10*0,001*2</t>
  </si>
  <si>
    <t>"travnatá plocha"5074*0,02*2</t>
  </si>
  <si>
    <t>"keře 2x10l/ks"125*10*0,001*2</t>
  </si>
  <si>
    <t>"dle PD B.1 a B.2"5074*0,0001</t>
  </si>
  <si>
    <t>"dle pol.185804312"214,16</t>
  </si>
  <si>
    <t>" do 10km"9*214,16</t>
  </si>
  <si>
    <t>"označení lomových bodů"24</t>
  </si>
  <si>
    <t>24*2,5*3,14*0,05*0,05*1,2</t>
  </si>
  <si>
    <t>0,565*1,5 'Přepočtené koeficientem množství</t>
  </si>
  <si>
    <t>"sloupky"465/2+3*2</t>
  </si>
  <si>
    <t>"vzpěry"16+3*4</t>
  </si>
  <si>
    <t>"dle pol.č.34800000.R"266,5</t>
  </si>
  <si>
    <t>"oplocenka"360+105</t>
  </si>
  <si>
    <t>465</t>
  </si>
  <si>
    <t>"oplocenka - 465/2+20"253</t>
  </si>
  <si>
    <t>997013631</t>
  </si>
  <si>
    <t>Poplatek za uložení stavebního odpadu na skládce (skládkovné) směsného stavebního a demoličního zatříděného do Katalogu odpadů pod kódem 17 09 04</t>
  </si>
  <si>
    <t>-1920917986</t>
  </si>
  <si>
    <t>"skládka"4*2</t>
  </si>
  <si>
    <t>"neštěpkované pařezy 30cm, (0,7m3/t)"</t>
  </si>
  <si>
    <t>(4*3,14*0,15*0,15*0,8*1,3)*0,7</t>
  </si>
  <si>
    <t>-792354811</t>
  </si>
  <si>
    <t>"tráva"10148*0,2*0,005*0,35</t>
  </si>
  <si>
    <t>"ošetření trávníku"5074*0,1*0,005*0,35</t>
  </si>
  <si>
    <t>"ověření průběhu inž.sítí"3</t>
  </si>
  <si>
    <t>SO 802.1 - Krajinná zeleň KZ1 - Následná péče o výsadby a trávník 1.rok</t>
  </si>
  <si>
    <t>250788277</t>
  </si>
  <si>
    <t>"dle PD B.1 a B.2 - 2x"5074*2</t>
  </si>
  <si>
    <t>"obžínání výsadeb"77*1+50*1+125*1</t>
  </si>
  <si>
    <t>1815830484</t>
  </si>
  <si>
    <t>"stromy 127*0,05=6,35 - na celé kusy"7*0,5</t>
  </si>
  <si>
    <t>"keře 125*0,05=6,25 - na celé kusy"7*0,5</t>
  </si>
  <si>
    <t>-1853765671</t>
  </si>
  <si>
    <t>"dle pol.č.111211101, štěpku si odebere obec Kouty"7</t>
  </si>
  <si>
    <t>392467107</t>
  </si>
  <si>
    <t>" dle pol.č.111211101, štěpku si odebere obec Kouty"7*0,5</t>
  </si>
  <si>
    <t>-1445934014</t>
  </si>
  <si>
    <t>"keře 125*0,05=6,25 - na celé kusy"7</t>
  </si>
  <si>
    <t>2095456956</t>
  </si>
  <si>
    <t>"jehličnaté stromy 50*0,05=2,5 - na celé kusy"3</t>
  </si>
  <si>
    <t>-1449087456</t>
  </si>
  <si>
    <t>"alejové stromy 77*0,05=3,85 - na celé kusy"4</t>
  </si>
  <si>
    <t>1440361529</t>
  </si>
  <si>
    <t>263489904</t>
  </si>
  <si>
    <t>37953965</t>
  </si>
  <si>
    <t>652975018</t>
  </si>
  <si>
    <t>-54361564</t>
  </si>
  <si>
    <t>-2059423843</t>
  </si>
  <si>
    <t>702163983</t>
  </si>
  <si>
    <t>2124620524</t>
  </si>
  <si>
    <t>-529458124</t>
  </si>
  <si>
    <t>-42484585</t>
  </si>
  <si>
    <t>792895888</t>
  </si>
  <si>
    <t>1324115791</t>
  </si>
  <si>
    <t>1680607549</t>
  </si>
  <si>
    <t>-596251298</t>
  </si>
  <si>
    <t>-1707060300</t>
  </si>
  <si>
    <t>"keře"7</t>
  </si>
  <si>
    <t>-1340560448</t>
  </si>
  <si>
    <t>77+50+125</t>
  </si>
  <si>
    <t>1675777490</t>
  </si>
  <si>
    <t>"dle PD B.1 a B.2 - alejové stromy+ jehličnaté"4+3</t>
  </si>
  <si>
    <t>-1623252183</t>
  </si>
  <si>
    <t>"dle PD A.1 a A.2 - alejové stromy + jehličnaté"7*2</t>
  </si>
  <si>
    <t>1436060298</t>
  </si>
  <si>
    <t>2*7</t>
  </si>
  <si>
    <t>606840882</t>
  </si>
  <si>
    <t>"alejové stromy dle TZ"4</t>
  </si>
  <si>
    <t>"keře"125-20</t>
  </si>
  <si>
    <t>184806186</t>
  </si>
  <si>
    <t>Řez stromů, keřů nebo růží řez růží mnohokvětých</t>
  </si>
  <si>
    <t>771445449</t>
  </si>
  <si>
    <t>7968758</t>
  </si>
  <si>
    <t>"dle PD mimo oplocenku"7</t>
  </si>
  <si>
    <t>-2084395543</t>
  </si>
  <si>
    <t>"dle PD"7</t>
  </si>
  <si>
    <t>503094600</t>
  </si>
  <si>
    <t>"promísení zeminy s půdním kondicionérem a mykorhizních přípravků - dle TZ keře"7</t>
  </si>
  <si>
    <t>"promísení zeminy s půdním kondicionérem a mykorhizních přípravků - dle TZ stromy"7</t>
  </si>
  <si>
    <t>1698422170</t>
  </si>
  <si>
    <t>"alejové stromy 0,1-0,3kg/ks"4*0,3</t>
  </si>
  <si>
    <t>"jehličnaté stromy 0,01kg/ks"3*0,01</t>
  </si>
  <si>
    <t>"keře 0,01kg/ks"7*0,01</t>
  </si>
  <si>
    <t>-1124348705</t>
  </si>
  <si>
    <t>"alejové stromy"4/100</t>
  </si>
  <si>
    <t>382150439</t>
  </si>
  <si>
    <t>4*0,3</t>
  </si>
  <si>
    <t>83985700</t>
  </si>
  <si>
    <t>"stromy - alejový strom 1,0m2/ks, jehličnatý strom 0,5m2/ks"4*1+3*0,5</t>
  </si>
  <si>
    <t>"keře 1,0m2/ks"7*1</t>
  </si>
  <si>
    <t>-1022671233</t>
  </si>
  <si>
    <t>12,5*0,1*1,05</t>
  </si>
  <si>
    <t>"alejové stromy 50l/ks"77*50*0,001</t>
  </si>
  <si>
    <t>"jehličnaté stromy 25l/ks"50*25*0,001</t>
  </si>
  <si>
    <t>"keře 10l/ks"125*10*0,001</t>
  </si>
  <si>
    <t>"alejové stromy"77*1</t>
  </si>
  <si>
    <t>"jehličnaté stromy"50*1</t>
  </si>
  <si>
    <t>"keře"125*1</t>
  </si>
  <si>
    <t>"dle pol.185804312"6,35</t>
  </si>
  <si>
    <t>" do 10km"9*6,35</t>
  </si>
  <si>
    <t>"klest"(125*0,002+7*0,005+127*0,002+7*0,005)*0,7</t>
  </si>
  <si>
    <t>-1792590208</t>
  </si>
  <si>
    <t>"tráva"10400*0,2*0,005*0,35</t>
  </si>
  <si>
    <t>SO 802.2 - Krajinná zeleň KZ1 - Následná péče o výsadby a trávník 2.rok</t>
  </si>
  <si>
    <t>-2088869530</t>
  </si>
  <si>
    <t>-823108026</t>
  </si>
  <si>
    <t>421804194</t>
  </si>
  <si>
    <t>-80187850</t>
  </si>
  <si>
    <t>-1068245495</t>
  </si>
  <si>
    <t>11444924</t>
  </si>
  <si>
    <t>1761397001</t>
  </si>
  <si>
    <t>-368173093</t>
  </si>
  <si>
    <t>825723539</t>
  </si>
  <si>
    <t>1167290589</t>
  </si>
  <si>
    <t>621828918</t>
  </si>
  <si>
    <t>-2066244070</t>
  </si>
  <si>
    <t>1039324617</t>
  </si>
  <si>
    <t>122095214</t>
  </si>
  <si>
    <t>705723361</t>
  </si>
  <si>
    <t>1648740683</t>
  </si>
  <si>
    <t>828101712</t>
  </si>
  <si>
    <t>1385700292</t>
  </si>
  <si>
    <t>1532487572</t>
  </si>
  <si>
    <t>-1439585708</t>
  </si>
  <si>
    <t>-1385948672</t>
  </si>
  <si>
    <t>1013048673</t>
  </si>
  <si>
    <t>1830241528</t>
  </si>
  <si>
    <t>364862773</t>
  </si>
  <si>
    <t>279577075</t>
  </si>
  <si>
    <t>-209616852</t>
  </si>
  <si>
    <t>-2062597154</t>
  </si>
  <si>
    <t>1486139264</t>
  </si>
  <si>
    <t>143322494</t>
  </si>
  <si>
    <t>771702383</t>
  </si>
  <si>
    <t>-245460277</t>
  </si>
  <si>
    <t>-1498549687</t>
  </si>
  <si>
    <t>303685207</t>
  </si>
  <si>
    <t>594076885</t>
  </si>
  <si>
    <t>1955355923</t>
  </si>
  <si>
    <t>1686335751</t>
  </si>
  <si>
    <t>SO 802.3 - Krajinná zeleň KZ1 - Následná péče o výsadby a trávník 3.rok</t>
  </si>
  <si>
    <t>"klest"(125*0,002+127*0,002)*0,7</t>
  </si>
  <si>
    <t>-1052295211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</si>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</sst>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21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21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21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21-11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Interakční prvek IP1 a krajinná zeleň KZ1 k.ú.Kouty u Poděbrad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Polní cesty - VC1, VC4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30. 7. 2021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ČR-SPÚ,Krajský pozemkový úřad pro Středočeský kraj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VDI Projekt s.r.o.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Ing.Baladová Z.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ROUND(SUM(AG55:AG62),2)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21</v>
      </c>
      <c r="AR54" s="105"/>
      <c r="AS54" s="106">
        <f>ROUND(SUM(AS55:AS62),2)</f>
        <v>0</v>
      </c>
      <c r="AT54" s="107">
        <f>ROUND(SUM(AV54:AW54),2)</f>
        <v>0</v>
      </c>
      <c r="AU54" s="108">
        <f>ROUND(SUM(AU55:AU62),5)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ROUND(SUM(AZ55:AZ62),2)</f>
        <v>0</v>
      </c>
      <c r="BA54" s="107">
        <f>ROUND(SUM(BA55:BA62),2)</f>
        <v>0</v>
      </c>
      <c r="BB54" s="107">
        <f>ROUND(SUM(BB55:BB62),2)</f>
        <v>0</v>
      </c>
      <c r="BC54" s="107">
        <f>ROUND(SUM(BC55:BC62),2)</f>
        <v>0</v>
      </c>
      <c r="BD54" s="109">
        <f>ROUND(SUM(BD55:BD62),2)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801 - Interakční prvek...'!J30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'SO 801 - Interakční prvek...'!P86</f>
        <v>0</v>
      </c>
      <c r="AV55" s="121">
        <f>'SO 801 - Interakční prvek...'!J33</f>
        <v>0</v>
      </c>
      <c r="AW55" s="121">
        <f>'SO 801 - Interakční prvek...'!J34</f>
        <v>0</v>
      </c>
      <c r="AX55" s="121">
        <f>'SO 801 - Interakční prvek...'!J35</f>
        <v>0</v>
      </c>
      <c r="AY55" s="121">
        <f>'SO 801 - Interakční prvek...'!J36</f>
        <v>0</v>
      </c>
      <c r="AZ55" s="121">
        <f>'SO 801 - Interakční prvek...'!F33</f>
        <v>0</v>
      </c>
      <c r="BA55" s="121">
        <f>'SO 801 - Interakční prvek...'!F34</f>
        <v>0</v>
      </c>
      <c r="BB55" s="121">
        <f>'SO 801 - Interakční prvek...'!F35</f>
        <v>0</v>
      </c>
      <c r="BC55" s="121">
        <f>'SO 801 - Interakční prvek...'!F36</f>
        <v>0</v>
      </c>
      <c r="BD55" s="123">
        <f>'SO 801 - Interakční prvek...'!F37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83</v>
      </c>
      <c r="CM55" s="124" t="s">
        <v>84</v>
      </c>
    </row>
    <row r="56" s="7" customFormat="1" ht="24.75" customHeight="1">
      <c r="A56" s="112" t="s">
        <v>77</v>
      </c>
      <c r="B56" s="113"/>
      <c r="C56" s="114"/>
      <c r="D56" s="115" t="s">
        <v>85</v>
      </c>
      <c r="E56" s="115"/>
      <c r="F56" s="115"/>
      <c r="G56" s="115"/>
      <c r="H56" s="115"/>
      <c r="I56" s="116"/>
      <c r="J56" s="115" t="s">
        <v>86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801.1 - Interakční prv...'!J30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0">
        <v>0</v>
      </c>
      <c r="AT56" s="121">
        <f>ROUND(SUM(AV56:AW56),2)</f>
        <v>0</v>
      </c>
      <c r="AU56" s="122">
        <f>'SO 801.1 - Interakční prv...'!P82</f>
        <v>0</v>
      </c>
      <c r="AV56" s="121">
        <f>'SO 801.1 - Interakční prv...'!J33</f>
        <v>0</v>
      </c>
      <c r="AW56" s="121">
        <f>'SO 801.1 - Interakční prv...'!J34</f>
        <v>0</v>
      </c>
      <c r="AX56" s="121">
        <f>'SO 801.1 - Interakční prv...'!J35</f>
        <v>0</v>
      </c>
      <c r="AY56" s="121">
        <f>'SO 801.1 - Interakční prv...'!J36</f>
        <v>0</v>
      </c>
      <c r="AZ56" s="121">
        <f>'SO 801.1 - Interakční prv...'!F33</f>
        <v>0</v>
      </c>
      <c r="BA56" s="121">
        <f>'SO 801.1 - Interakční prv...'!F34</f>
        <v>0</v>
      </c>
      <c r="BB56" s="121">
        <f>'SO 801.1 - Interakční prv...'!F35</f>
        <v>0</v>
      </c>
      <c r="BC56" s="121">
        <f>'SO 801.1 - Interakční prv...'!F36</f>
        <v>0</v>
      </c>
      <c r="BD56" s="123">
        <f>'SO 801.1 - Interakční prv...'!F37</f>
        <v>0</v>
      </c>
      <c r="BE56" s="7"/>
      <c r="BT56" s="124" t="s">
        <v>81</v>
      </c>
      <c r="BV56" s="124" t="s">
        <v>75</v>
      </c>
      <c r="BW56" s="124" t="s">
        <v>87</v>
      </c>
      <c r="BX56" s="124" t="s">
        <v>5</v>
      </c>
      <c r="CL56" s="124" t="s">
        <v>83</v>
      </c>
      <c r="CM56" s="124" t="s">
        <v>84</v>
      </c>
    </row>
    <row r="57" s="7" customFormat="1" ht="24.75" customHeight="1">
      <c r="A57" s="112" t="s">
        <v>77</v>
      </c>
      <c r="B57" s="113"/>
      <c r="C57" s="114"/>
      <c r="D57" s="115" t="s">
        <v>88</v>
      </c>
      <c r="E57" s="115"/>
      <c r="F57" s="115"/>
      <c r="G57" s="115"/>
      <c r="H57" s="115"/>
      <c r="I57" s="116"/>
      <c r="J57" s="115" t="s">
        <v>89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801.2 - Interakční prv...'!J30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80</v>
      </c>
      <c r="AR57" s="119"/>
      <c r="AS57" s="120">
        <v>0</v>
      </c>
      <c r="AT57" s="121">
        <f>ROUND(SUM(AV57:AW57),2)</f>
        <v>0</v>
      </c>
      <c r="AU57" s="122">
        <f>'SO 801.2 - Interakční prv...'!P82</f>
        <v>0</v>
      </c>
      <c r="AV57" s="121">
        <f>'SO 801.2 - Interakční prv...'!J33</f>
        <v>0</v>
      </c>
      <c r="AW57" s="121">
        <f>'SO 801.2 - Interakční prv...'!J34</f>
        <v>0</v>
      </c>
      <c r="AX57" s="121">
        <f>'SO 801.2 - Interakční prv...'!J35</f>
        <v>0</v>
      </c>
      <c r="AY57" s="121">
        <f>'SO 801.2 - Interakční prv...'!J36</f>
        <v>0</v>
      </c>
      <c r="AZ57" s="121">
        <f>'SO 801.2 - Interakční prv...'!F33</f>
        <v>0</v>
      </c>
      <c r="BA57" s="121">
        <f>'SO 801.2 - Interakční prv...'!F34</f>
        <v>0</v>
      </c>
      <c r="BB57" s="121">
        <f>'SO 801.2 - Interakční prv...'!F35</f>
        <v>0</v>
      </c>
      <c r="BC57" s="121">
        <f>'SO 801.2 - Interakční prv...'!F36</f>
        <v>0</v>
      </c>
      <c r="BD57" s="123">
        <f>'SO 801.2 - Interakční prv...'!F37</f>
        <v>0</v>
      </c>
      <c r="BE57" s="7"/>
      <c r="BT57" s="124" t="s">
        <v>81</v>
      </c>
      <c r="BV57" s="124" t="s">
        <v>75</v>
      </c>
      <c r="BW57" s="124" t="s">
        <v>90</v>
      </c>
      <c r="BX57" s="124" t="s">
        <v>5</v>
      </c>
      <c r="CL57" s="124" t="s">
        <v>83</v>
      </c>
      <c r="CM57" s="124" t="s">
        <v>84</v>
      </c>
    </row>
    <row r="58" s="7" customFormat="1" ht="24.75" customHeight="1">
      <c r="A58" s="112" t="s">
        <v>77</v>
      </c>
      <c r="B58" s="113"/>
      <c r="C58" s="114"/>
      <c r="D58" s="115" t="s">
        <v>91</v>
      </c>
      <c r="E58" s="115"/>
      <c r="F58" s="115"/>
      <c r="G58" s="115"/>
      <c r="H58" s="115"/>
      <c r="I58" s="116"/>
      <c r="J58" s="115" t="s">
        <v>92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801.3 - Interakční prv...'!J30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80</v>
      </c>
      <c r="AR58" s="119"/>
      <c r="AS58" s="120">
        <v>0</v>
      </c>
      <c r="AT58" s="121">
        <f>ROUND(SUM(AV58:AW58),2)</f>
        <v>0</v>
      </c>
      <c r="AU58" s="122">
        <f>'SO 801.3 - Interakční prv...'!P82</f>
        <v>0</v>
      </c>
      <c r="AV58" s="121">
        <f>'SO 801.3 - Interakční prv...'!J33</f>
        <v>0</v>
      </c>
      <c r="AW58" s="121">
        <f>'SO 801.3 - Interakční prv...'!J34</f>
        <v>0</v>
      </c>
      <c r="AX58" s="121">
        <f>'SO 801.3 - Interakční prv...'!J35</f>
        <v>0</v>
      </c>
      <c r="AY58" s="121">
        <f>'SO 801.3 - Interakční prv...'!J36</f>
        <v>0</v>
      </c>
      <c r="AZ58" s="121">
        <f>'SO 801.3 - Interakční prv...'!F33</f>
        <v>0</v>
      </c>
      <c r="BA58" s="121">
        <f>'SO 801.3 - Interakční prv...'!F34</f>
        <v>0</v>
      </c>
      <c r="BB58" s="121">
        <f>'SO 801.3 - Interakční prv...'!F35</f>
        <v>0</v>
      </c>
      <c r="BC58" s="121">
        <f>'SO 801.3 - Interakční prv...'!F36</f>
        <v>0</v>
      </c>
      <c r="BD58" s="123">
        <f>'SO 801.3 - Interakční prv...'!F37</f>
        <v>0</v>
      </c>
      <c r="BE58" s="7"/>
      <c r="BT58" s="124" t="s">
        <v>81</v>
      </c>
      <c r="BV58" s="124" t="s">
        <v>75</v>
      </c>
      <c r="BW58" s="124" t="s">
        <v>93</v>
      </c>
      <c r="BX58" s="124" t="s">
        <v>5</v>
      </c>
      <c r="CL58" s="124" t="s">
        <v>83</v>
      </c>
      <c r="CM58" s="124" t="s">
        <v>84</v>
      </c>
    </row>
    <row r="59" s="7" customFormat="1" ht="16.5" customHeight="1">
      <c r="A59" s="112" t="s">
        <v>77</v>
      </c>
      <c r="B59" s="113"/>
      <c r="C59" s="114"/>
      <c r="D59" s="115" t="s">
        <v>94</v>
      </c>
      <c r="E59" s="115"/>
      <c r="F59" s="115"/>
      <c r="G59" s="115"/>
      <c r="H59" s="115"/>
      <c r="I59" s="116"/>
      <c r="J59" s="115" t="s">
        <v>95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 802 - Krajinná zeleň KZ1'!J30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80</v>
      </c>
      <c r="AR59" s="119"/>
      <c r="AS59" s="120">
        <v>0</v>
      </c>
      <c r="AT59" s="121">
        <f>ROUND(SUM(AV59:AW59),2)</f>
        <v>0</v>
      </c>
      <c r="AU59" s="122">
        <f>'SO 802 - Krajinná zeleň KZ1'!P86</f>
        <v>0</v>
      </c>
      <c r="AV59" s="121">
        <f>'SO 802 - Krajinná zeleň KZ1'!J33</f>
        <v>0</v>
      </c>
      <c r="AW59" s="121">
        <f>'SO 802 - Krajinná zeleň KZ1'!J34</f>
        <v>0</v>
      </c>
      <c r="AX59" s="121">
        <f>'SO 802 - Krajinná zeleň KZ1'!J35</f>
        <v>0</v>
      </c>
      <c r="AY59" s="121">
        <f>'SO 802 - Krajinná zeleň KZ1'!J36</f>
        <v>0</v>
      </c>
      <c r="AZ59" s="121">
        <f>'SO 802 - Krajinná zeleň KZ1'!F33</f>
        <v>0</v>
      </c>
      <c r="BA59" s="121">
        <f>'SO 802 - Krajinná zeleň KZ1'!F34</f>
        <v>0</v>
      </c>
      <c r="BB59" s="121">
        <f>'SO 802 - Krajinná zeleň KZ1'!F35</f>
        <v>0</v>
      </c>
      <c r="BC59" s="121">
        <f>'SO 802 - Krajinná zeleň KZ1'!F36</f>
        <v>0</v>
      </c>
      <c r="BD59" s="123">
        <f>'SO 802 - Krajinná zeleň KZ1'!F37</f>
        <v>0</v>
      </c>
      <c r="BE59" s="7"/>
      <c r="BT59" s="124" t="s">
        <v>81</v>
      </c>
      <c r="BV59" s="124" t="s">
        <v>75</v>
      </c>
      <c r="BW59" s="124" t="s">
        <v>96</v>
      </c>
      <c r="BX59" s="124" t="s">
        <v>5</v>
      </c>
      <c r="CL59" s="124" t="s">
        <v>83</v>
      </c>
      <c r="CM59" s="124" t="s">
        <v>84</v>
      </c>
    </row>
    <row r="60" s="7" customFormat="1" ht="24.75" customHeight="1">
      <c r="A60" s="112" t="s">
        <v>77</v>
      </c>
      <c r="B60" s="113"/>
      <c r="C60" s="114"/>
      <c r="D60" s="115" t="s">
        <v>97</v>
      </c>
      <c r="E60" s="115"/>
      <c r="F60" s="115"/>
      <c r="G60" s="115"/>
      <c r="H60" s="115"/>
      <c r="I60" s="116"/>
      <c r="J60" s="115" t="s">
        <v>98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'SO 802.1 - Krajinná zeleň...'!J30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80</v>
      </c>
      <c r="AR60" s="119"/>
      <c r="AS60" s="120">
        <v>0</v>
      </c>
      <c r="AT60" s="121">
        <f>ROUND(SUM(AV60:AW60),2)</f>
        <v>0</v>
      </c>
      <c r="AU60" s="122">
        <f>'SO 802.1 - Krajinná zeleň...'!P82</f>
        <v>0</v>
      </c>
      <c r="AV60" s="121">
        <f>'SO 802.1 - Krajinná zeleň...'!J33</f>
        <v>0</v>
      </c>
      <c r="AW60" s="121">
        <f>'SO 802.1 - Krajinná zeleň...'!J34</f>
        <v>0</v>
      </c>
      <c r="AX60" s="121">
        <f>'SO 802.1 - Krajinná zeleň...'!J35</f>
        <v>0</v>
      </c>
      <c r="AY60" s="121">
        <f>'SO 802.1 - Krajinná zeleň...'!J36</f>
        <v>0</v>
      </c>
      <c r="AZ60" s="121">
        <f>'SO 802.1 - Krajinná zeleň...'!F33</f>
        <v>0</v>
      </c>
      <c r="BA60" s="121">
        <f>'SO 802.1 - Krajinná zeleň...'!F34</f>
        <v>0</v>
      </c>
      <c r="BB60" s="121">
        <f>'SO 802.1 - Krajinná zeleň...'!F35</f>
        <v>0</v>
      </c>
      <c r="BC60" s="121">
        <f>'SO 802.1 - Krajinná zeleň...'!F36</f>
        <v>0</v>
      </c>
      <c r="BD60" s="123">
        <f>'SO 802.1 - Krajinná zeleň...'!F37</f>
        <v>0</v>
      </c>
      <c r="BE60" s="7"/>
      <c r="BT60" s="124" t="s">
        <v>81</v>
      </c>
      <c r="BV60" s="124" t="s">
        <v>75</v>
      </c>
      <c r="BW60" s="124" t="s">
        <v>99</v>
      </c>
      <c r="BX60" s="124" t="s">
        <v>5</v>
      </c>
      <c r="CL60" s="124" t="s">
        <v>83</v>
      </c>
      <c r="CM60" s="124" t="s">
        <v>84</v>
      </c>
    </row>
    <row r="61" s="7" customFormat="1" ht="24.75" customHeight="1">
      <c r="A61" s="112" t="s">
        <v>77</v>
      </c>
      <c r="B61" s="113"/>
      <c r="C61" s="114"/>
      <c r="D61" s="115" t="s">
        <v>100</v>
      </c>
      <c r="E61" s="115"/>
      <c r="F61" s="115"/>
      <c r="G61" s="115"/>
      <c r="H61" s="115"/>
      <c r="I61" s="116"/>
      <c r="J61" s="115" t="s">
        <v>101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'SO 802.2 - Krajinná zeleň...'!J30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80</v>
      </c>
      <c r="AR61" s="119"/>
      <c r="AS61" s="120">
        <v>0</v>
      </c>
      <c r="AT61" s="121">
        <f>ROUND(SUM(AV61:AW61),2)</f>
        <v>0</v>
      </c>
      <c r="AU61" s="122">
        <f>'SO 802.2 - Krajinná zeleň...'!P82</f>
        <v>0</v>
      </c>
      <c r="AV61" s="121">
        <f>'SO 802.2 - Krajinná zeleň...'!J33</f>
        <v>0</v>
      </c>
      <c r="AW61" s="121">
        <f>'SO 802.2 - Krajinná zeleň...'!J34</f>
        <v>0</v>
      </c>
      <c r="AX61" s="121">
        <f>'SO 802.2 - Krajinná zeleň...'!J35</f>
        <v>0</v>
      </c>
      <c r="AY61" s="121">
        <f>'SO 802.2 - Krajinná zeleň...'!J36</f>
        <v>0</v>
      </c>
      <c r="AZ61" s="121">
        <f>'SO 802.2 - Krajinná zeleň...'!F33</f>
        <v>0</v>
      </c>
      <c r="BA61" s="121">
        <f>'SO 802.2 - Krajinná zeleň...'!F34</f>
        <v>0</v>
      </c>
      <c r="BB61" s="121">
        <f>'SO 802.2 - Krajinná zeleň...'!F35</f>
        <v>0</v>
      </c>
      <c r="BC61" s="121">
        <f>'SO 802.2 - Krajinná zeleň...'!F36</f>
        <v>0</v>
      </c>
      <c r="BD61" s="123">
        <f>'SO 802.2 - Krajinná zeleň...'!F37</f>
        <v>0</v>
      </c>
      <c r="BE61" s="7"/>
      <c r="BT61" s="124" t="s">
        <v>81</v>
      </c>
      <c r="BV61" s="124" t="s">
        <v>75</v>
      </c>
      <c r="BW61" s="124" t="s">
        <v>102</v>
      </c>
      <c r="BX61" s="124" t="s">
        <v>5</v>
      </c>
      <c r="CL61" s="124" t="s">
        <v>83</v>
      </c>
      <c r="CM61" s="124" t="s">
        <v>84</v>
      </c>
    </row>
    <row r="62" s="7" customFormat="1" ht="24.75" customHeight="1">
      <c r="A62" s="112" t="s">
        <v>77</v>
      </c>
      <c r="B62" s="113"/>
      <c r="C62" s="114"/>
      <c r="D62" s="115" t="s">
        <v>103</v>
      </c>
      <c r="E62" s="115"/>
      <c r="F62" s="115"/>
      <c r="G62" s="115"/>
      <c r="H62" s="115"/>
      <c r="I62" s="116"/>
      <c r="J62" s="115" t="s">
        <v>104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'SO 802.3 - Krajinná zeleň...'!J30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80</v>
      </c>
      <c r="AR62" s="119"/>
      <c r="AS62" s="125">
        <v>0</v>
      </c>
      <c r="AT62" s="126">
        <f>ROUND(SUM(AV62:AW62),2)</f>
        <v>0</v>
      </c>
      <c r="AU62" s="127">
        <f>'SO 802.3 - Krajinná zeleň...'!P82</f>
        <v>0</v>
      </c>
      <c r="AV62" s="126">
        <f>'SO 802.3 - Krajinná zeleň...'!J33</f>
        <v>0</v>
      </c>
      <c r="AW62" s="126">
        <f>'SO 802.3 - Krajinná zeleň...'!J34</f>
        <v>0</v>
      </c>
      <c r="AX62" s="126">
        <f>'SO 802.3 - Krajinná zeleň...'!J35</f>
        <v>0</v>
      </c>
      <c r="AY62" s="126">
        <f>'SO 802.3 - Krajinná zeleň...'!J36</f>
        <v>0</v>
      </c>
      <c r="AZ62" s="126">
        <f>'SO 802.3 - Krajinná zeleň...'!F33</f>
        <v>0</v>
      </c>
      <c r="BA62" s="126">
        <f>'SO 802.3 - Krajinná zeleň...'!F34</f>
        <v>0</v>
      </c>
      <c r="BB62" s="126">
        <f>'SO 802.3 - Krajinná zeleň...'!F35</f>
        <v>0</v>
      </c>
      <c r="BC62" s="126">
        <f>'SO 802.3 - Krajinná zeleň...'!F36</f>
        <v>0</v>
      </c>
      <c r="BD62" s="128">
        <f>'SO 802.3 - Krajinná zeleň...'!F37</f>
        <v>0</v>
      </c>
      <c r="BE62" s="7"/>
      <c r="BT62" s="124" t="s">
        <v>81</v>
      </c>
      <c r="BV62" s="124" t="s">
        <v>75</v>
      </c>
      <c r="BW62" s="124" t="s">
        <v>105</v>
      </c>
      <c r="BX62" s="124" t="s">
        <v>5</v>
      </c>
      <c r="CL62" s="124" t="s">
        <v>83</v>
      </c>
      <c r="CM62" s="124" t="s">
        <v>84</v>
      </c>
    </row>
    <row r="63" s="2" customFormat="1" ht="30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</sheetData>
  <sheetProtection sheet="1" formatColumns="0" formatRows="0" objects="1" scenarios="1" spinCount="100000" saltValue="9e768m6+yMmlTqZJUSnHOAM+nyEvdpYuDQ8eMdMQotmYOQtbWCi7tLUZgvgX7GdjPyog2zYYEzI87DAoFzovVQ==" hashValue="FPgidOw6hExK9hQ4w9Qoq/Prmj3zd+oW050dk1mJiqQ2nhDbRgC9fRyybZ7mpfgKq73jSlVUIXcMvXk95wDE1w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801 - Interakční prvek...'!C2" display="/"/>
    <hyperlink ref="A56" location="'SO 801.1 - Interakční prv...'!C2" display="/"/>
    <hyperlink ref="A57" location="'SO 801.2 - Interakční prv...'!C2" display="/"/>
    <hyperlink ref="A58" location="'SO 801.3 - Interakční prv...'!C2" display="/"/>
    <hyperlink ref="A59" location="'SO 802 - Krajinná zeleň KZ1'!C2" display="/"/>
    <hyperlink ref="A60" location="'SO 802.1 - Krajinná zeleň...'!C2" display="/"/>
    <hyperlink ref="A61" location="'SO 802.2 - Krajinná zeleň...'!C2" display="/"/>
    <hyperlink ref="A62" location="'SO 802.3 - Krajinná zeleň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8" customWidth="1"/>
    <col min="2" max="2" width="1.667969" style="268" customWidth="1"/>
    <col min="3" max="4" width="5" style="268" customWidth="1"/>
    <col min="5" max="5" width="11.66016" style="268" customWidth="1"/>
    <col min="6" max="6" width="9.160156" style="268" customWidth="1"/>
    <col min="7" max="7" width="5" style="268" customWidth="1"/>
    <col min="8" max="8" width="77.83203" style="268" customWidth="1"/>
    <col min="9" max="10" width="20" style="268" customWidth="1"/>
    <col min="11" max="11" width="1.667969" style="268" customWidth="1"/>
  </cols>
  <sheetData>
    <row r="1" s="1" customFormat="1" ht="37.5" customHeight="1"/>
    <row r="2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6" customFormat="1" ht="45" customHeight="1">
      <c r="B3" s="272"/>
      <c r="C3" s="273" t="s">
        <v>982</v>
      </c>
      <c r="D3" s="273"/>
      <c r="E3" s="273"/>
      <c r="F3" s="273"/>
      <c r="G3" s="273"/>
      <c r="H3" s="273"/>
      <c r="I3" s="273"/>
      <c r="J3" s="273"/>
      <c r="K3" s="274"/>
    </row>
    <row r="4" s="1" customFormat="1" ht="25.5" customHeight="1">
      <c r="B4" s="275"/>
      <c r="C4" s="276" t="s">
        <v>983</v>
      </c>
      <c r="D4" s="276"/>
      <c r="E4" s="276"/>
      <c r="F4" s="276"/>
      <c r="G4" s="276"/>
      <c r="H4" s="276"/>
      <c r="I4" s="276"/>
      <c r="J4" s="276"/>
      <c r="K4" s="277"/>
    </row>
    <row r="5" s="1" customFormat="1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s="1" customFormat="1" ht="15" customHeight="1">
      <c r="B6" s="275"/>
      <c r="C6" s="279" t="s">
        <v>984</v>
      </c>
      <c r="D6" s="279"/>
      <c r="E6" s="279"/>
      <c r="F6" s="279"/>
      <c r="G6" s="279"/>
      <c r="H6" s="279"/>
      <c r="I6" s="279"/>
      <c r="J6" s="279"/>
      <c r="K6" s="277"/>
    </row>
    <row r="7" s="1" customFormat="1" ht="15" customHeight="1">
      <c r="B7" s="280"/>
      <c r="C7" s="279" t="s">
        <v>985</v>
      </c>
      <c r="D7" s="279"/>
      <c r="E7" s="279"/>
      <c r="F7" s="279"/>
      <c r="G7" s="279"/>
      <c r="H7" s="279"/>
      <c r="I7" s="279"/>
      <c r="J7" s="279"/>
      <c r="K7" s="277"/>
    </row>
    <row r="8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="1" customFormat="1" ht="15" customHeight="1">
      <c r="B9" s="280"/>
      <c r="C9" s="279" t="s">
        <v>986</v>
      </c>
      <c r="D9" s="279"/>
      <c r="E9" s="279"/>
      <c r="F9" s="279"/>
      <c r="G9" s="279"/>
      <c r="H9" s="279"/>
      <c r="I9" s="279"/>
      <c r="J9" s="279"/>
      <c r="K9" s="277"/>
    </row>
    <row r="10" s="1" customFormat="1" ht="15" customHeight="1">
      <c r="B10" s="280"/>
      <c r="C10" s="279"/>
      <c r="D10" s="279" t="s">
        <v>987</v>
      </c>
      <c r="E10" s="279"/>
      <c r="F10" s="279"/>
      <c r="G10" s="279"/>
      <c r="H10" s="279"/>
      <c r="I10" s="279"/>
      <c r="J10" s="279"/>
      <c r="K10" s="277"/>
    </row>
    <row r="11" s="1" customFormat="1" ht="15" customHeight="1">
      <c r="B11" s="280"/>
      <c r="C11" s="281"/>
      <c r="D11" s="279" t="s">
        <v>988</v>
      </c>
      <c r="E11" s="279"/>
      <c r="F11" s="279"/>
      <c r="G11" s="279"/>
      <c r="H11" s="279"/>
      <c r="I11" s="279"/>
      <c r="J11" s="279"/>
      <c r="K11" s="277"/>
    </row>
    <row r="12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="1" customFormat="1" ht="15" customHeight="1">
      <c r="B13" s="280"/>
      <c r="C13" s="281"/>
      <c r="D13" s="282" t="s">
        <v>989</v>
      </c>
      <c r="E13" s="279"/>
      <c r="F13" s="279"/>
      <c r="G13" s="279"/>
      <c r="H13" s="279"/>
      <c r="I13" s="279"/>
      <c r="J13" s="279"/>
      <c r="K13" s="277"/>
    </row>
    <row r="14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="1" customFormat="1" ht="15" customHeight="1">
      <c r="B15" s="280"/>
      <c r="C15" s="281"/>
      <c r="D15" s="279" t="s">
        <v>990</v>
      </c>
      <c r="E15" s="279"/>
      <c r="F15" s="279"/>
      <c r="G15" s="279"/>
      <c r="H15" s="279"/>
      <c r="I15" s="279"/>
      <c r="J15" s="279"/>
      <c r="K15" s="277"/>
    </row>
    <row r="16" s="1" customFormat="1" ht="15" customHeight="1">
      <c r="B16" s="280"/>
      <c r="C16" s="281"/>
      <c r="D16" s="279" t="s">
        <v>991</v>
      </c>
      <c r="E16" s="279"/>
      <c r="F16" s="279"/>
      <c r="G16" s="279"/>
      <c r="H16" s="279"/>
      <c r="I16" s="279"/>
      <c r="J16" s="279"/>
      <c r="K16" s="277"/>
    </row>
    <row r="17" s="1" customFormat="1" ht="15" customHeight="1">
      <c r="B17" s="280"/>
      <c r="C17" s="281"/>
      <c r="D17" s="279" t="s">
        <v>992</v>
      </c>
      <c r="E17" s="279"/>
      <c r="F17" s="279"/>
      <c r="G17" s="279"/>
      <c r="H17" s="279"/>
      <c r="I17" s="279"/>
      <c r="J17" s="279"/>
      <c r="K17" s="277"/>
    </row>
    <row r="18" s="1" customFormat="1" ht="15" customHeight="1">
      <c r="B18" s="280"/>
      <c r="C18" s="281"/>
      <c r="D18" s="281"/>
      <c r="E18" s="283" t="s">
        <v>80</v>
      </c>
      <c r="F18" s="279" t="s">
        <v>993</v>
      </c>
      <c r="G18" s="279"/>
      <c r="H18" s="279"/>
      <c r="I18" s="279"/>
      <c r="J18" s="279"/>
      <c r="K18" s="277"/>
    </row>
    <row r="19" s="1" customFormat="1" ht="15" customHeight="1">
      <c r="B19" s="280"/>
      <c r="C19" s="281"/>
      <c r="D19" s="281"/>
      <c r="E19" s="283" t="s">
        <v>994</v>
      </c>
      <c r="F19" s="279" t="s">
        <v>995</v>
      </c>
      <c r="G19" s="279"/>
      <c r="H19" s="279"/>
      <c r="I19" s="279"/>
      <c r="J19" s="279"/>
      <c r="K19" s="277"/>
    </row>
    <row r="20" s="1" customFormat="1" ht="15" customHeight="1">
      <c r="B20" s="280"/>
      <c r="C20" s="281"/>
      <c r="D20" s="281"/>
      <c r="E20" s="283" t="s">
        <v>996</v>
      </c>
      <c r="F20" s="279" t="s">
        <v>997</v>
      </c>
      <c r="G20" s="279"/>
      <c r="H20" s="279"/>
      <c r="I20" s="279"/>
      <c r="J20" s="279"/>
      <c r="K20" s="277"/>
    </row>
    <row r="21" s="1" customFormat="1" ht="15" customHeight="1">
      <c r="B21" s="280"/>
      <c r="C21" s="281"/>
      <c r="D21" s="281"/>
      <c r="E21" s="283" t="s">
        <v>998</v>
      </c>
      <c r="F21" s="279" t="s">
        <v>999</v>
      </c>
      <c r="G21" s="279"/>
      <c r="H21" s="279"/>
      <c r="I21" s="279"/>
      <c r="J21" s="279"/>
      <c r="K21" s="277"/>
    </row>
    <row r="22" s="1" customFormat="1" ht="15" customHeight="1">
      <c r="B22" s="280"/>
      <c r="C22" s="281"/>
      <c r="D22" s="281"/>
      <c r="E22" s="283" t="s">
        <v>1000</v>
      </c>
      <c r="F22" s="279" t="s">
        <v>1001</v>
      </c>
      <c r="G22" s="279"/>
      <c r="H22" s="279"/>
      <c r="I22" s="279"/>
      <c r="J22" s="279"/>
      <c r="K22" s="277"/>
    </row>
    <row r="23" s="1" customFormat="1" ht="15" customHeight="1">
      <c r="B23" s="280"/>
      <c r="C23" s="281"/>
      <c r="D23" s="281"/>
      <c r="E23" s="283" t="s">
        <v>1002</v>
      </c>
      <c r="F23" s="279" t="s">
        <v>1003</v>
      </c>
      <c r="G23" s="279"/>
      <c r="H23" s="279"/>
      <c r="I23" s="279"/>
      <c r="J23" s="279"/>
      <c r="K23" s="277"/>
    </row>
    <row r="24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="1" customFormat="1" ht="15" customHeight="1">
      <c r="B25" s="280"/>
      <c r="C25" s="279" t="s">
        <v>1004</v>
      </c>
      <c r="D25" s="279"/>
      <c r="E25" s="279"/>
      <c r="F25" s="279"/>
      <c r="G25" s="279"/>
      <c r="H25" s="279"/>
      <c r="I25" s="279"/>
      <c r="J25" s="279"/>
      <c r="K25" s="277"/>
    </row>
    <row r="26" s="1" customFormat="1" ht="15" customHeight="1">
      <c r="B26" s="280"/>
      <c r="C26" s="279" t="s">
        <v>1005</v>
      </c>
      <c r="D26" s="279"/>
      <c r="E26" s="279"/>
      <c r="F26" s="279"/>
      <c r="G26" s="279"/>
      <c r="H26" s="279"/>
      <c r="I26" s="279"/>
      <c r="J26" s="279"/>
      <c r="K26" s="277"/>
    </row>
    <row r="27" s="1" customFormat="1" ht="15" customHeight="1">
      <c r="B27" s="280"/>
      <c r="C27" s="279"/>
      <c r="D27" s="279" t="s">
        <v>1006</v>
      </c>
      <c r="E27" s="279"/>
      <c r="F27" s="279"/>
      <c r="G27" s="279"/>
      <c r="H27" s="279"/>
      <c r="I27" s="279"/>
      <c r="J27" s="279"/>
      <c r="K27" s="277"/>
    </row>
    <row r="28" s="1" customFormat="1" ht="15" customHeight="1">
      <c r="B28" s="280"/>
      <c r="C28" s="281"/>
      <c r="D28" s="279" t="s">
        <v>1007</v>
      </c>
      <c r="E28" s="279"/>
      <c r="F28" s="279"/>
      <c r="G28" s="279"/>
      <c r="H28" s="279"/>
      <c r="I28" s="279"/>
      <c r="J28" s="279"/>
      <c r="K28" s="277"/>
    </row>
    <row r="29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="1" customFormat="1" ht="15" customHeight="1">
      <c r="B30" s="280"/>
      <c r="C30" s="281"/>
      <c r="D30" s="279" t="s">
        <v>1008</v>
      </c>
      <c r="E30" s="279"/>
      <c r="F30" s="279"/>
      <c r="G30" s="279"/>
      <c r="H30" s="279"/>
      <c r="I30" s="279"/>
      <c r="J30" s="279"/>
      <c r="K30" s="277"/>
    </row>
    <row r="31" s="1" customFormat="1" ht="15" customHeight="1">
      <c r="B31" s="280"/>
      <c r="C31" s="281"/>
      <c r="D31" s="279" t="s">
        <v>1009</v>
      </c>
      <c r="E31" s="279"/>
      <c r="F31" s="279"/>
      <c r="G31" s="279"/>
      <c r="H31" s="279"/>
      <c r="I31" s="279"/>
      <c r="J31" s="279"/>
      <c r="K31" s="277"/>
    </row>
    <row r="32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="1" customFormat="1" ht="15" customHeight="1">
      <c r="B33" s="280"/>
      <c r="C33" s="281"/>
      <c r="D33" s="279" t="s">
        <v>1010</v>
      </c>
      <c r="E33" s="279"/>
      <c r="F33" s="279"/>
      <c r="G33" s="279"/>
      <c r="H33" s="279"/>
      <c r="I33" s="279"/>
      <c r="J33" s="279"/>
      <c r="K33" s="277"/>
    </row>
    <row r="34" s="1" customFormat="1" ht="15" customHeight="1">
      <c r="B34" s="280"/>
      <c r="C34" s="281"/>
      <c r="D34" s="279" t="s">
        <v>1011</v>
      </c>
      <c r="E34" s="279"/>
      <c r="F34" s="279"/>
      <c r="G34" s="279"/>
      <c r="H34" s="279"/>
      <c r="I34" s="279"/>
      <c r="J34" s="279"/>
      <c r="K34" s="277"/>
    </row>
    <row r="35" s="1" customFormat="1" ht="15" customHeight="1">
      <c r="B35" s="280"/>
      <c r="C35" s="281"/>
      <c r="D35" s="279" t="s">
        <v>1012</v>
      </c>
      <c r="E35" s="279"/>
      <c r="F35" s="279"/>
      <c r="G35" s="279"/>
      <c r="H35" s="279"/>
      <c r="I35" s="279"/>
      <c r="J35" s="279"/>
      <c r="K35" s="277"/>
    </row>
    <row r="36" s="1" customFormat="1" ht="15" customHeight="1">
      <c r="B36" s="280"/>
      <c r="C36" s="281"/>
      <c r="D36" s="279"/>
      <c r="E36" s="282" t="s">
        <v>122</v>
      </c>
      <c r="F36" s="279"/>
      <c r="G36" s="279" t="s">
        <v>1013</v>
      </c>
      <c r="H36" s="279"/>
      <c r="I36" s="279"/>
      <c r="J36" s="279"/>
      <c r="K36" s="277"/>
    </row>
    <row r="37" s="1" customFormat="1" ht="30.75" customHeight="1">
      <c r="B37" s="280"/>
      <c r="C37" s="281"/>
      <c r="D37" s="279"/>
      <c r="E37" s="282" t="s">
        <v>1014</v>
      </c>
      <c r="F37" s="279"/>
      <c r="G37" s="279" t="s">
        <v>1015</v>
      </c>
      <c r="H37" s="279"/>
      <c r="I37" s="279"/>
      <c r="J37" s="279"/>
      <c r="K37" s="277"/>
    </row>
    <row r="38" s="1" customFormat="1" ht="15" customHeight="1">
      <c r="B38" s="280"/>
      <c r="C38" s="281"/>
      <c r="D38" s="279"/>
      <c r="E38" s="282" t="s">
        <v>54</v>
      </c>
      <c r="F38" s="279"/>
      <c r="G38" s="279" t="s">
        <v>1016</v>
      </c>
      <c r="H38" s="279"/>
      <c r="I38" s="279"/>
      <c r="J38" s="279"/>
      <c r="K38" s="277"/>
    </row>
    <row r="39" s="1" customFormat="1" ht="15" customHeight="1">
      <c r="B39" s="280"/>
      <c r="C39" s="281"/>
      <c r="D39" s="279"/>
      <c r="E39" s="282" t="s">
        <v>55</v>
      </c>
      <c r="F39" s="279"/>
      <c r="G39" s="279" t="s">
        <v>1017</v>
      </c>
      <c r="H39" s="279"/>
      <c r="I39" s="279"/>
      <c r="J39" s="279"/>
      <c r="K39" s="277"/>
    </row>
    <row r="40" s="1" customFormat="1" ht="15" customHeight="1">
      <c r="B40" s="280"/>
      <c r="C40" s="281"/>
      <c r="D40" s="279"/>
      <c r="E40" s="282" t="s">
        <v>123</v>
      </c>
      <c r="F40" s="279"/>
      <c r="G40" s="279" t="s">
        <v>1018</v>
      </c>
      <c r="H40" s="279"/>
      <c r="I40" s="279"/>
      <c r="J40" s="279"/>
      <c r="K40" s="277"/>
    </row>
    <row r="41" s="1" customFormat="1" ht="15" customHeight="1">
      <c r="B41" s="280"/>
      <c r="C41" s="281"/>
      <c r="D41" s="279"/>
      <c r="E41" s="282" t="s">
        <v>124</v>
      </c>
      <c r="F41" s="279"/>
      <c r="G41" s="279" t="s">
        <v>1019</v>
      </c>
      <c r="H41" s="279"/>
      <c r="I41" s="279"/>
      <c r="J41" s="279"/>
      <c r="K41" s="277"/>
    </row>
    <row r="42" s="1" customFormat="1" ht="15" customHeight="1">
      <c r="B42" s="280"/>
      <c r="C42" s="281"/>
      <c r="D42" s="279"/>
      <c r="E42" s="282" t="s">
        <v>1020</v>
      </c>
      <c r="F42" s="279"/>
      <c r="G42" s="279" t="s">
        <v>1021</v>
      </c>
      <c r="H42" s="279"/>
      <c r="I42" s="279"/>
      <c r="J42" s="279"/>
      <c r="K42" s="277"/>
    </row>
    <row r="43" s="1" customFormat="1" ht="15" customHeight="1">
      <c r="B43" s="280"/>
      <c r="C43" s="281"/>
      <c r="D43" s="279"/>
      <c r="E43" s="282"/>
      <c r="F43" s="279"/>
      <c r="G43" s="279" t="s">
        <v>1022</v>
      </c>
      <c r="H43" s="279"/>
      <c r="I43" s="279"/>
      <c r="J43" s="279"/>
      <c r="K43" s="277"/>
    </row>
    <row r="44" s="1" customFormat="1" ht="15" customHeight="1">
      <c r="B44" s="280"/>
      <c r="C44" s="281"/>
      <c r="D44" s="279"/>
      <c r="E44" s="282" t="s">
        <v>1023</v>
      </c>
      <c r="F44" s="279"/>
      <c r="G44" s="279" t="s">
        <v>1024</v>
      </c>
      <c r="H44" s="279"/>
      <c r="I44" s="279"/>
      <c r="J44" s="279"/>
      <c r="K44" s="277"/>
    </row>
    <row r="45" s="1" customFormat="1" ht="15" customHeight="1">
      <c r="B45" s="280"/>
      <c r="C45" s="281"/>
      <c r="D45" s="279"/>
      <c r="E45" s="282" t="s">
        <v>126</v>
      </c>
      <c r="F45" s="279"/>
      <c r="G45" s="279" t="s">
        <v>1025</v>
      </c>
      <c r="H45" s="279"/>
      <c r="I45" s="279"/>
      <c r="J45" s="279"/>
      <c r="K45" s="277"/>
    </row>
    <row r="46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="1" customFormat="1" ht="15" customHeight="1">
      <c r="B47" s="280"/>
      <c r="C47" s="281"/>
      <c r="D47" s="279" t="s">
        <v>1026</v>
      </c>
      <c r="E47" s="279"/>
      <c r="F47" s="279"/>
      <c r="G47" s="279"/>
      <c r="H47" s="279"/>
      <c r="I47" s="279"/>
      <c r="J47" s="279"/>
      <c r="K47" s="277"/>
    </row>
    <row r="48" s="1" customFormat="1" ht="15" customHeight="1">
      <c r="B48" s="280"/>
      <c r="C48" s="281"/>
      <c r="D48" s="281"/>
      <c r="E48" s="279" t="s">
        <v>1027</v>
      </c>
      <c r="F48" s="279"/>
      <c r="G48" s="279"/>
      <c r="H48" s="279"/>
      <c r="I48" s="279"/>
      <c r="J48" s="279"/>
      <c r="K48" s="277"/>
    </row>
    <row r="49" s="1" customFormat="1" ht="15" customHeight="1">
      <c r="B49" s="280"/>
      <c r="C49" s="281"/>
      <c r="D49" s="281"/>
      <c r="E49" s="279" t="s">
        <v>1028</v>
      </c>
      <c r="F49" s="279"/>
      <c r="G49" s="279"/>
      <c r="H49" s="279"/>
      <c r="I49" s="279"/>
      <c r="J49" s="279"/>
      <c r="K49" s="277"/>
    </row>
    <row r="50" s="1" customFormat="1" ht="15" customHeight="1">
      <c r="B50" s="280"/>
      <c r="C50" s="281"/>
      <c r="D50" s="281"/>
      <c r="E50" s="279" t="s">
        <v>1029</v>
      </c>
      <c r="F50" s="279"/>
      <c r="G50" s="279"/>
      <c r="H50" s="279"/>
      <c r="I50" s="279"/>
      <c r="J50" s="279"/>
      <c r="K50" s="277"/>
    </row>
    <row r="51" s="1" customFormat="1" ht="15" customHeight="1">
      <c r="B51" s="280"/>
      <c r="C51" s="281"/>
      <c r="D51" s="279" t="s">
        <v>1030</v>
      </c>
      <c r="E51" s="279"/>
      <c r="F51" s="279"/>
      <c r="G51" s="279"/>
      <c r="H51" s="279"/>
      <c r="I51" s="279"/>
      <c r="J51" s="279"/>
      <c r="K51" s="277"/>
    </row>
    <row r="52" s="1" customFormat="1" ht="25.5" customHeight="1">
      <c r="B52" s="275"/>
      <c r="C52" s="276" t="s">
        <v>1031</v>
      </c>
      <c r="D52" s="276"/>
      <c r="E52" s="276"/>
      <c r="F52" s="276"/>
      <c r="G52" s="276"/>
      <c r="H52" s="276"/>
      <c r="I52" s="276"/>
      <c r="J52" s="276"/>
      <c r="K52" s="277"/>
    </row>
    <row r="53" s="1" customFormat="1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s="1" customFormat="1" ht="15" customHeight="1">
      <c r="B54" s="275"/>
      <c r="C54" s="279" t="s">
        <v>1032</v>
      </c>
      <c r="D54" s="279"/>
      <c r="E54" s="279"/>
      <c r="F54" s="279"/>
      <c r="G54" s="279"/>
      <c r="H54" s="279"/>
      <c r="I54" s="279"/>
      <c r="J54" s="279"/>
      <c r="K54" s="277"/>
    </row>
    <row r="55" s="1" customFormat="1" ht="15" customHeight="1">
      <c r="B55" s="275"/>
      <c r="C55" s="279" t="s">
        <v>1033</v>
      </c>
      <c r="D55" s="279"/>
      <c r="E55" s="279"/>
      <c r="F55" s="279"/>
      <c r="G55" s="279"/>
      <c r="H55" s="279"/>
      <c r="I55" s="279"/>
      <c r="J55" s="279"/>
      <c r="K55" s="277"/>
    </row>
    <row r="56" s="1" customFormat="1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s="1" customFormat="1" ht="15" customHeight="1">
      <c r="B57" s="275"/>
      <c r="C57" s="279" t="s">
        <v>1034</v>
      </c>
      <c r="D57" s="279"/>
      <c r="E57" s="279"/>
      <c r="F57" s="279"/>
      <c r="G57" s="279"/>
      <c r="H57" s="279"/>
      <c r="I57" s="279"/>
      <c r="J57" s="279"/>
      <c r="K57" s="277"/>
    </row>
    <row r="58" s="1" customFormat="1" ht="15" customHeight="1">
      <c r="B58" s="275"/>
      <c r="C58" s="281"/>
      <c r="D58" s="279" t="s">
        <v>1035</v>
      </c>
      <c r="E58" s="279"/>
      <c r="F58" s="279"/>
      <c r="G58" s="279"/>
      <c r="H58" s="279"/>
      <c r="I58" s="279"/>
      <c r="J58" s="279"/>
      <c r="K58" s="277"/>
    </row>
    <row r="59" s="1" customFormat="1" ht="15" customHeight="1">
      <c r="B59" s="275"/>
      <c r="C59" s="281"/>
      <c r="D59" s="279" t="s">
        <v>1036</v>
      </c>
      <c r="E59" s="279"/>
      <c r="F59" s="279"/>
      <c r="G59" s="279"/>
      <c r="H59" s="279"/>
      <c r="I59" s="279"/>
      <c r="J59" s="279"/>
      <c r="K59" s="277"/>
    </row>
    <row r="60" s="1" customFormat="1" ht="15" customHeight="1">
      <c r="B60" s="275"/>
      <c r="C60" s="281"/>
      <c r="D60" s="279" t="s">
        <v>1037</v>
      </c>
      <c r="E60" s="279"/>
      <c r="F60" s="279"/>
      <c r="G60" s="279"/>
      <c r="H60" s="279"/>
      <c r="I60" s="279"/>
      <c r="J60" s="279"/>
      <c r="K60" s="277"/>
    </row>
    <row r="61" s="1" customFormat="1" ht="15" customHeight="1">
      <c r="B61" s="275"/>
      <c r="C61" s="281"/>
      <c r="D61" s="279" t="s">
        <v>1038</v>
      </c>
      <c r="E61" s="279"/>
      <c r="F61" s="279"/>
      <c r="G61" s="279"/>
      <c r="H61" s="279"/>
      <c r="I61" s="279"/>
      <c r="J61" s="279"/>
      <c r="K61" s="277"/>
    </row>
    <row r="62" s="1" customFormat="1" ht="15" customHeight="1">
      <c r="B62" s="275"/>
      <c r="C62" s="281"/>
      <c r="D62" s="284" t="s">
        <v>1039</v>
      </c>
      <c r="E62" s="284"/>
      <c r="F62" s="284"/>
      <c r="G62" s="284"/>
      <c r="H62" s="284"/>
      <c r="I62" s="284"/>
      <c r="J62" s="284"/>
      <c r="K62" s="277"/>
    </row>
    <row r="63" s="1" customFormat="1" ht="15" customHeight="1">
      <c r="B63" s="275"/>
      <c r="C63" s="281"/>
      <c r="D63" s="279" t="s">
        <v>1040</v>
      </c>
      <c r="E63" s="279"/>
      <c r="F63" s="279"/>
      <c r="G63" s="279"/>
      <c r="H63" s="279"/>
      <c r="I63" s="279"/>
      <c r="J63" s="279"/>
      <c r="K63" s="277"/>
    </row>
    <row r="64" s="1" customFormat="1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s="1" customFormat="1" ht="15" customHeight="1">
      <c r="B65" s="275"/>
      <c r="C65" s="281"/>
      <c r="D65" s="279" t="s">
        <v>1041</v>
      </c>
      <c r="E65" s="279"/>
      <c r="F65" s="279"/>
      <c r="G65" s="279"/>
      <c r="H65" s="279"/>
      <c r="I65" s="279"/>
      <c r="J65" s="279"/>
      <c r="K65" s="277"/>
    </row>
    <row r="66" s="1" customFormat="1" ht="15" customHeight="1">
      <c r="B66" s="275"/>
      <c r="C66" s="281"/>
      <c r="D66" s="284" t="s">
        <v>1042</v>
      </c>
      <c r="E66" s="284"/>
      <c r="F66" s="284"/>
      <c r="G66" s="284"/>
      <c r="H66" s="284"/>
      <c r="I66" s="284"/>
      <c r="J66" s="284"/>
      <c r="K66" s="277"/>
    </row>
    <row r="67" s="1" customFormat="1" ht="15" customHeight="1">
      <c r="B67" s="275"/>
      <c r="C67" s="281"/>
      <c r="D67" s="279" t="s">
        <v>1043</v>
      </c>
      <c r="E67" s="279"/>
      <c r="F67" s="279"/>
      <c r="G67" s="279"/>
      <c r="H67" s="279"/>
      <c r="I67" s="279"/>
      <c r="J67" s="279"/>
      <c r="K67" s="277"/>
    </row>
    <row r="68" s="1" customFormat="1" ht="15" customHeight="1">
      <c r="B68" s="275"/>
      <c r="C68" s="281"/>
      <c r="D68" s="279" t="s">
        <v>1044</v>
      </c>
      <c r="E68" s="279"/>
      <c r="F68" s="279"/>
      <c r="G68" s="279"/>
      <c r="H68" s="279"/>
      <c r="I68" s="279"/>
      <c r="J68" s="279"/>
      <c r="K68" s="277"/>
    </row>
    <row r="69" s="1" customFormat="1" ht="15" customHeight="1">
      <c r="B69" s="275"/>
      <c r="C69" s="281"/>
      <c r="D69" s="279" t="s">
        <v>1045</v>
      </c>
      <c r="E69" s="279"/>
      <c r="F69" s="279"/>
      <c r="G69" s="279"/>
      <c r="H69" s="279"/>
      <c r="I69" s="279"/>
      <c r="J69" s="279"/>
      <c r="K69" s="277"/>
    </row>
    <row r="70" s="1" customFormat="1" ht="15" customHeight="1">
      <c r="B70" s="275"/>
      <c r="C70" s="281"/>
      <c r="D70" s="279" t="s">
        <v>1046</v>
      </c>
      <c r="E70" s="279"/>
      <c r="F70" s="279"/>
      <c r="G70" s="279"/>
      <c r="H70" s="279"/>
      <c r="I70" s="279"/>
      <c r="J70" s="279"/>
      <c r="K70" s="277"/>
    </row>
    <row r="7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="1" customFormat="1" ht="45" customHeight="1">
      <c r="B75" s="294"/>
      <c r="C75" s="295" t="s">
        <v>1047</v>
      </c>
      <c r="D75" s="295"/>
      <c r="E75" s="295"/>
      <c r="F75" s="295"/>
      <c r="G75" s="295"/>
      <c r="H75" s="295"/>
      <c r="I75" s="295"/>
      <c r="J75" s="295"/>
      <c r="K75" s="296"/>
    </row>
    <row r="76" s="1" customFormat="1" ht="17.25" customHeight="1">
      <c r="B76" s="294"/>
      <c r="C76" s="297" t="s">
        <v>1048</v>
      </c>
      <c r="D76" s="297"/>
      <c r="E76" s="297"/>
      <c r="F76" s="297" t="s">
        <v>1049</v>
      </c>
      <c r="G76" s="298"/>
      <c r="H76" s="297" t="s">
        <v>55</v>
      </c>
      <c r="I76" s="297" t="s">
        <v>58</v>
      </c>
      <c r="J76" s="297" t="s">
        <v>1050</v>
      </c>
      <c r="K76" s="296"/>
    </row>
    <row r="77" s="1" customFormat="1" ht="17.25" customHeight="1">
      <c r="B77" s="294"/>
      <c r="C77" s="299" t="s">
        <v>1051</v>
      </c>
      <c r="D77" s="299"/>
      <c r="E77" s="299"/>
      <c r="F77" s="300" t="s">
        <v>1052</v>
      </c>
      <c r="G77" s="301"/>
      <c r="H77" s="299"/>
      <c r="I77" s="299"/>
      <c r="J77" s="299" t="s">
        <v>1053</v>
      </c>
      <c r="K77" s="296"/>
    </row>
    <row r="78" s="1" customFormat="1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s="1" customFormat="1" ht="15" customHeight="1">
      <c r="B79" s="294"/>
      <c r="C79" s="282" t="s">
        <v>54</v>
      </c>
      <c r="D79" s="304"/>
      <c r="E79" s="304"/>
      <c r="F79" s="305" t="s">
        <v>1054</v>
      </c>
      <c r="G79" s="306"/>
      <c r="H79" s="282" t="s">
        <v>1055</v>
      </c>
      <c r="I79" s="282" t="s">
        <v>1056</v>
      </c>
      <c r="J79" s="282">
        <v>20</v>
      </c>
      <c r="K79" s="296"/>
    </row>
    <row r="80" s="1" customFormat="1" ht="15" customHeight="1">
      <c r="B80" s="294"/>
      <c r="C80" s="282" t="s">
        <v>1057</v>
      </c>
      <c r="D80" s="282"/>
      <c r="E80" s="282"/>
      <c r="F80" s="305" t="s">
        <v>1054</v>
      </c>
      <c r="G80" s="306"/>
      <c r="H80" s="282" t="s">
        <v>1058</v>
      </c>
      <c r="I80" s="282" t="s">
        <v>1056</v>
      </c>
      <c r="J80" s="282">
        <v>120</v>
      </c>
      <c r="K80" s="296"/>
    </row>
    <row r="81" s="1" customFormat="1" ht="15" customHeight="1">
      <c r="B81" s="307"/>
      <c r="C81" s="282" t="s">
        <v>1059</v>
      </c>
      <c r="D81" s="282"/>
      <c r="E81" s="282"/>
      <c r="F81" s="305" t="s">
        <v>1060</v>
      </c>
      <c r="G81" s="306"/>
      <c r="H81" s="282" t="s">
        <v>1061</v>
      </c>
      <c r="I81" s="282" t="s">
        <v>1056</v>
      </c>
      <c r="J81" s="282">
        <v>50</v>
      </c>
      <c r="K81" s="296"/>
    </row>
    <row r="82" s="1" customFormat="1" ht="15" customHeight="1">
      <c r="B82" s="307"/>
      <c r="C82" s="282" t="s">
        <v>1062</v>
      </c>
      <c r="D82" s="282"/>
      <c r="E82" s="282"/>
      <c r="F82" s="305" t="s">
        <v>1054</v>
      </c>
      <c r="G82" s="306"/>
      <c r="H82" s="282" t="s">
        <v>1063</v>
      </c>
      <c r="I82" s="282" t="s">
        <v>1064</v>
      </c>
      <c r="J82" s="282"/>
      <c r="K82" s="296"/>
    </row>
    <row r="83" s="1" customFormat="1" ht="15" customHeight="1">
      <c r="B83" s="307"/>
      <c r="C83" s="308" t="s">
        <v>1065</v>
      </c>
      <c r="D83" s="308"/>
      <c r="E83" s="308"/>
      <c r="F83" s="309" t="s">
        <v>1060</v>
      </c>
      <c r="G83" s="308"/>
      <c r="H83" s="308" t="s">
        <v>1066</v>
      </c>
      <c r="I83" s="308" t="s">
        <v>1056</v>
      </c>
      <c r="J83" s="308">
        <v>15</v>
      </c>
      <c r="K83" s="296"/>
    </row>
    <row r="84" s="1" customFormat="1" ht="15" customHeight="1">
      <c r="B84" s="307"/>
      <c r="C84" s="308" t="s">
        <v>1067</v>
      </c>
      <c r="D84" s="308"/>
      <c r="E84" s="308"/>
      <c r="F84" s="309" t="s">
        <v>1060</v>
      </c>
      <c r="G84" s="308"/>
      <c r="H84" s="308" t="s">
        <v>1068</v>
      </c>
      <c r="I84" s="308" t="s">
        <v>1056</v>
      </c>
      <c r="J84" s="308">
        <v>15</v>
      </c>
      <c r="K84" s="296"/>
    </row>
    <row r="85" s="1" customFormat="1" ht="15" customHeight="1">
      <c r="B85" s="307"/>
      <c r="C85" s="308" t="s">
        <v>1069</v>
      </c>
      <c r="D85" s="308"/>
      <c r="E85" s="308"/>
      <c r="F85" s="309" t="s">
        <v>1060</v>
      </c>
      <c r="G85" s="308"/>
      <c r="H85" s="308" t="s">
        <v>1070</v>
      </c>
      <c r="I85" s="308" t="s">
        <v>1056</v>
      </c>
      <c r="J85" s="308">
        <v>20</v>
      </c>
      <c r="K85" s="296"/>
    </row>
    <row r="86" s="1" customFormat="1" ht="15" customHeight="1">
      <c r="B86" s="307"/>
      <c r="C86" s="308" t="s">
        <v>1071</v>
      </c>
      <c r="D86" s="308"/>
      <c r="E86" s="308"/>
      <c r="F86" s="309" t="s">
        <v>1060</v>
      </c>
      <c r="G86" s="308"/>
      <c r="H86" s="308" t="s">
        <v>1072</v>
      </c>
      <c r="I86" s="308" t="s">
        <v>1056</v>
      </c>
      <c r="J86" s="308">
        <v>20</v>
      </c>
      <c r="K86" s="296"/>
    </row>
    <row r="87" s="1" customFormat="1" ht="15" customHeight="1">
      <c r="B87" s="307"/>
      <c r="C87" s="282" t="s">
        <v>1073</v>
      </c>
      <c r="D87" s="282"/>
      <c r="E87" s="282"/>
      <c r="F87" s="305" t="s">
        <v>1060</v>
      </c>
      <c r="G87" s="306"/>
      <c r="H87" s="282" t="s">
        <v>1074</v>
      </c>
      <c r="I87" s="282" t="s">
        <v>1056</v>
      </c>
      <c r="J87" s="282">
        <v>50</v>
      </c>
      <c r="K87" s="296"/>
    </row>
    <row r="88" s="1" customFormat="1" ht="15" customHeight="1">
      <c r="B88" s="307"/>
      <c r="C88" s="282" t="s">
        <v>1075</v>
      </c>
      <c r="D88" s="282"/>
      <c r="E88" s="282"/>
      <c r="F88" s="305" t="s">
        <v>1060</v>
      </c>
      <c r="G88" s="306"/>
      <c r="H88" s="282" t="s">
        <v>1076</v>
      </c>
      <c r="I88" s="282" t="s">
        <v>1056</v>
      </c>
      <c r="J88" s="282">
        <v>20</v>
      </c>
      <c r="K88" s="296"/>
    </row>
    <row r="89" s="1" customFormat="1" ht="15" customHeight="1">
      <c r="B89" s="307"/>
      <c r="C89" s="282" t="s">
        <v>1077</v>
      </c>
      <c r="D89" s="282"/>
      <c r="E89" s="282"/>
      <c r="F89" s="305" t="s">
        <v>1060</v>
      </c>
      <c r="G89" s="306"/>
      <c r="H89" s="282" t="s">
        <v>1078</v>
      </c>
      <c r="I89" s="282" t="s">
        <v>1056</v>
      </c>
      <c r="J89" s="282">
        <v>20</v>
      </c>
      <c r="K89" s="296"/>
    </row>
    <row r="90" s="1" customFormat="1" ht="15" customHeight="1">
      <c r="B90" s="307"/>
      <c r="C90" s="282" t="s">
        <v>1079</v>
      </c>
      <c r="D90" s="282"/>
      <c r="E90" s="282"/>
      <c r="F90" s="305" t="s">
        <v>1060</v>
      </c>
      <c r="G90" s="306"/>
      <c r="H90" s="282" t="s">
        <v>1080</v>
      </c>
      <c r="I90" s="282" t="s">
        <v>1056</v>
      </c>
      <c r="J90" s="282">
        <v>50</v>
      </c>
      <c r="K90" s="296"/>
    </row>
    <row r="91" s="1" customFormat="1" ht="15" customHeight="1">
      <c r="B91" s="307"/>
      <c r="C91" s="282" t="s">
        <v>1081</v>
      </c>
      <c r="D91" s="282"/>
      <c r="E91" s="282"/>
      <c r="F91" s="305" t="s">
        <v>1060</v>
      </c>
      <c r="G91" s="306"/>
      <c r="H91" s="282" t="s">
        <v>1081</v>
      </c>
      <c r="I91" s="282" t="s">
        <v>1056</v>
      </c>
      <c r="J91" s="282">
        <v>50</v>
      </c>
      <c r="K91" s="296"/>
    </row>
    <row r="92" s="1" customFormat="1" ht="15" customHeight="1">
      <c r="B92" s="307"/>
      <c r="C92" s="282" t="s">
        <v>1082</v>
      </c>
      <c r="D92" s="282"/>
      <c r="E92" s="282"/>
      <c r="F92" s="305" t="s">
        <v>1060</v>
      </c>
      <c r="G92" s="306"/>
      <c r="H92" s="282" t="s">
        <v>1083</v>
      </c>
      <c r="I92" s="282" t="s">
        <v>1056</v>
      </c>
      <c r="J92" s="282">
        <v>255</v>
      </c>
      <c r="K92" s="296"/>
    </row>
    <row r="93" s="1" customFormat="1" ht="15" customHeight="1">
      <c r="B93" s="307"/>
      <c r="C93" s="282" t="s">
        <v>1084</v>
      </c>
      <c r="D93" s="282"/>
      <c r="E93" s="282"/>
      <c r="F93" s="305" t="s">
        <v>1054</v>
      </c>
      <c r="G93" s="306"/>
      <c r="H93" s="282" t="s">
        <v>1085</v>
      </c>
      <c r="I93" s="282" t="s">
        <v>1086</v>
      </c>
      <c r="J93" s="282"/>
      <c r="K93" s="296"/>
    </row>
    <row r="94" s="1" customFormat="1" ht="15" customHeight="1">
      <c r="B94" s="307"/>
      <c r="C94" s="282" t="s">
        <v>1087</v>
      </c>
      <c r="D94" s="282"/>
      <c r="E94" s="282"/>
      <c r="F94" s="305" t="s">
        <v>1054</v>
      </c>
      <c r="G94" s="306"/>
      <c r="H94" s="282" t="s">
        <v>1088</v>
      </c>
      <c r="I94" s="282" t="s">
        <v>1089</v>
      </c>
      <c r="J94" s="282"/>
      <c r="K94" s="296"/>
    </row>
    <row r="95" s="1" customFormat="1" ht="15" customHeight="1">
      <c r="B95" s="307"/>
      <c r="C95" s="282" t="s">
        <v>1090</v>
      </c>
      <c r="D95" s="282"/>
      <c r="E95" s="282"/>
      <c r="F95" s="305" t="s">
        <v>1054</v>
      </c>
      <c r="G95" s="306"/>
      <c r="H95" s="282" t="s">
        <v>1090</v>
      </c>
      <c r="I95" s="282" t="s">
        <v>1089</v>
      </c>
      <c r="J95" s="282"/>
      <c r="K95" s="296"/>
    </row>
    <row r="96" s="1" customFormat="1" ht="15" customHeight="1">
      <c r="B96" s="307"/>
      <c r="C96" s="282" t="s">
        <v>39</v>
      </c>
      <c r="D96" s="282"/>
      <c r="E96" s="282"/>
      <c r="F96" s="305" t="s">
        <v>1054</v>
      </c>
      <c r="G96" s="306"/>
      <c r="H96" s="282" t="s">
        <v>1091</v>
      </c>
      <c r="I96" s="282" t="s">
        <v>1089</v>
      </c>
      <c r="J96" s="282"/>
      <c r="K96" s="296"/>
    </row>
    <row r="97" s="1" customFormat="1" ht="15" customHeight="1">
      <c r="B97" s="307"/>
      <c r="C97" s="282" t="s">
        <v>49</v>
      </c>
      <c r="D97" s="282"/>
      <c r="E97" s="282"/>
      <c r="F97" s="305" t="s">
        <v>1054</v>
      </c>
      <c r="G97" s="306"/>
      <c r="H97" s="282" t="s">
        <v>1092</v>
      </c>
      <c r="I97" s="282" t="s">
        <v>1089</v>
      </c>
      <c r="J97" s="282"/>
      <c r="K97" s="296"/>
    </row>
    <row r="98" s="1" customFormat="1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s="1" customFormat="1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="1" customFormat="1" ht="45" customHeight="1">
      <c r="B102" s="294"/>
      <c r="C102" s="295" t="s">
        <v>1093</v>
      </c>
      <c r="D102" s="295"/>
      <c r="E102" s="295"/>
      <c r="F102" s="295"/>
      <c r="G102" s="295"/>
      <c r="H102" s="295"/>
      <c r="I102" s="295"/>
      <c r="J102" s="295"/>
      <c r="K102" s="296"/>
    </row>
    <row r="103" s="1" customFormat="1" ht="17.25" customHeight="1">
      <c r="B103" s="294"/>
      <c r="C103" s="297" t="s">
        <v>1048</v>
      </c>
      <c r="D103" s="297"/>
      <c r="E103" s="297"/>
      <c r="F103" s="297" t="s">
        <v>1049</v>
      </c>
      <c r="G103" s="298"/>
      <c r="H103" s="297" t="s">
        <v>55</v>
      </c>
      <c r="I103" s="297" t="s">
        <v>58</v>
      </c>
      <c r="J103" s="297" t="s">
        <v>1050</v>
      </c>
      <c r="K103" s="296"/>
    </row>
    <row r="104" s="1" customFormat="1" ht="17.25" customHeight="1">
      <c r="B104" s="294"/>
      <c r="C104" s="299" t="s">
        <v>1051</v>
      </c>
      <c r="D104" s="299"/>
      <c r="E104" s="299"/>
      <c r="F104" s="300" t="s">
        <v>1052</v>
      </c>
      <c r="G104" s="301"/>
      <c r="H104" s="299"/>
      <c r="I104" s="299"/>
      <c r="J104" s="299" t="s">
        <v>1053</v>
      </c>
      <c r="K104" s="296"/>
    </row>
    <row r="105" s="1" customFormat="1" ht="5.25" customHeight="1">
      <c r="B105" s="294"/>
      <c r="C105" s="297"/>
      <c r="D105" s="297"/>
      <c r="E105" s="297"/>
      <c r="F105" s="297"/>
      <c r="G105" s="315"/>
      <c r="H105" s="297"/>
      <c r="I105" s="297"/>
      <c r="J105" s="297"/>
      <c r="K105" s="296"/>
    </row>
    <row r="106" s="1" customFormat="1" ht="15" customHeight="1">
      <c r="B106" s="294"/>
      <c r="C106" s="282" t="s">
        <v>54</v>
      </c>
      <c r="D106" s="304"/>
      <c r="E106" s="304"/>
      <c r="F106" s="305" t="s">
        <v>1054</v>
      </c>
      <c r="G106" s="282"/>
      <c r="H106" s="282" t="s">
        <v>1094</v>
      </c>
      <c r="I106" s="282" t="s">
        <v>1056</v>
      </c>
      <c r="J106" s="282">
        <v>20</v>
      </c>
      <c r="K106" s="296"/>
    </row>
    <row r="107" s="1" customFormat="1" ht="15" customHeight="1">
      <c r="B107" s="294"/>
      <c r="C107" s="282" t="s">
        <v>1057</v>
      </c>
      <c r="D107" s="282"/>
      <c r="E107" s="282"/>
      <c r="F107" s="305" t="s">
        <v>1054</v>
      </c>
      <c r="G107" s="282"/>
      <c r="H107" s="282" t="s">
        <v>1094</v>
      </c>
      <c r="I107" s="282" t="s">
        <v>1056</v>
      </c>
      <c r="J107" s="282">
        <v>120</v>
      </c>
      <c r="K107" s="296"/>
    </row>
    <row r="108" s="1" customFormat="1" ht="15" customHeight="1">
      <c r="B108" s="307"/>
      <c r="C108" s="282" t="s">
        <v>1059</v>
      </c>
      <c r="D108" s="282"/>
      <c r="E108" s="282"/>
      <c r="F108" s="305" t="s">
        <v>1060</v>
      </c>
      <c r="G108" s="282"/>
      <c r="H108" s="282" t="s">
        <v>1094</v>
      </c>
      <c r="I108" s="282" t="s">
        <v>1056</v>
      </c>
      <c r="J108" s="282">
        <v>50</v>
      </c>
      <c r="K108" s="296"/>
    </row>
    <row r="109" s="1" customFormat="1" ht="15" customHeight="1">
      <c r="B109" s="307"/>
      <c r="C109" s="282" t="s">
        <v>1062</v>
      </c>
      <c r="D109" s="282"/>
      <c r="E109" s="282"/>
      <c r="F109" s="305" t="s">
        <v>1054</v>
      </c>
      <c r="G109" s="282"/>
      <c r="H109" s="282" t="s">
        <v>1094</v>
      </c>
      <c r="I109" s="282" t="s">
        <v>1064</v>
      </c>
      <c r="J109" s="282"/>
      <c r="K109" s="296"/>
    </row>
    <row r="110" s="1" customFormat="1" ht="15" customHeight="1">
      <c r="B110" s="307"/>
      <c r="C110" s="282" t="s">
        <v>1073</v>
      </c>
      <c r="D110" s="282"/>
      <c r="E110" s="282"/>
      <c r="F110" s="305" t="s">
        <v>1060</v>
      </c>
      <c r="G110" s="282"/>
      <c r="H110" s="282" t="s">
        <v>1094</v>
      </c>
      <c r="I110" s="282" t="s">
        <v>1056</v>
      </c>
      <c r="J110" s="282">
        <v>50</v>
      </c>
      <c r="K110" s="296"/>
    </row>
    <row r="111" s="1" customFormat="1" ht="15" customHeight="1">
      <c r="B111" s="307"/>
      <c r="C111" s="282" t="s">
        <v>1081</v>
      </c>
      <c r="D111" s="282"/>
      <c r="E111" s="282"/>
      <c r="F111" s="305" t="s">
        <v>1060</v>
      </c>
      <c r="G111" s="282"/>
      <c r="H111" s="282" t="s">
        <v>1094</v>
      </c>
      <c r="I111" s="282" t="s">
        <v>1056</v>
      </c>
      <c r="J111" s="282">
        <v>50</v>
      </c>
      <c r="K111" s="296"/>
    </row>
    <row r="112" s="1" customFormat="1" ht="15" customHeight="1">
      <c r="B112" s="307"/>
      <c r="C112" s="282" t="s">
        <v>1079</v>
      </c>
      <c r="D112" s="282"/>
      <c r="E112" s="282"/>
      <c r="F112" s="305" t="s">
        <v>1060</v>
      </c>
      <c r="G112" s="282"/>
      <c r="H112" s="282" t="s">
        <v>1094</v>
      </c>
      <c r="I112" s="282" t="s">
        <v>1056</v>
      </c>
      <c r="J112" s="282">
        <v>50</v>
      </c>
      <c r="K112" s="296"/>
    </row>
    <row r="113" s="1" customFormat="1" ht="15" customHeight="1">
      <c r="B113" s="307"/>
      <c r="C113" s="282" t="s">
        <v>54</v>
      </c>
      <c r="D113" s="282"/>
      <c r="E113" s="282"/>
      <c r="F113" s="305" t="s">
        <v>1054</v>
      </c>
      <c r="G113" s="282"/>
      <c r="H113" s="282" t="s">
        <v>1095</v>
      </c>
      <c r="I113" s="282" t="s">
        <v>1056</v>
      </c>
      <c r="J113" s="282">
        <v>20</v>
      </c>
      <c r="K113" s="296"/>
    </row>
    <row r="114" s="1" customFormat="1" ht="15" customHeight="1">
      <c r="B114" s="307"/>
      <c r="C114" s="282" t="s">
        <v>1096</v>
      </c>
      <c r="D114" s="282"/>
      <c r="E114" s="282"/>
      <c r="F114" s="305" t="s">
        <v>1054</v>
      </c>
      <c r="G114" s="282"/>
      <c r="H114" s="282" t="s">
        <v>1097</v>
      </c>
      <c r="I114" s="282" t="s">
        <v>1056</v>
      </c>
      <c r="J114" s="282">
        <v>120</v>
      </c>
      <c r="K114" s="296"/>
    </row>
    <row r="115" s="1" customFormat="1" ht="15" customHeight="1">
      <c r="B115" s="307"/>
      <c r="C115" s="282" t="s">
        <v>39</v>
      </c>
      <c r="D115" s="282"/>
      <c r="E115" s="282"/>
      <c r="F115" s="305" t="s">
        <v>1054</v>
      </c>
      <c r="G115" s="282"/>
      <c r="H115" s="282" t="s">
        <v>1098</v>
      </c>
      <c r="I115" s="282" t="s">
        <v>1089</v>
      </c>
      <c r="J115" s="282"/>
      <c r="K115" s="296"/>
    </row>
    <row r="116" s="1" customFormat="1" ht="15" customHeight="1">
      <c r="B116" s="307"/>
      <c r="C116" s="282" t="s">
        <v>49</v>
      </c>
      <c r="D116" s="282"/>
      <c r="E116" s="282"/>
      <c r="F116" s="305" t="s">
        <v>1054</v>
      </c>
      <c r="G116" s="282"/>
      <c r="H116" s="282" t="s">
        <v>1099</v>
      </c>
      <c r="I116" s="282" t="s">
        <v>1089</v>
      </c>
      <c r="J116" s="282"/>
      <c r="K116" s="296"/>
    </row>
    <row r="117" s="1" customFormat="1" ht="15" customHeight="1">
      <c r="B117" s="307"/>
      <c r="C117" s="282" t="s">
        <v>58</v>
      </c>
      <c r="D117" s="282"/>
      <c r="E117" s="282"/>
      <c r="F117" s="305" t="s">
        <v>1054</v>
      </c>
      <c r="G117" s="282"/>
      <c r="H117" s="282" t="s">
        <v>1100</v>
      </c>
      <c r="I117" s="282" t="s">
        <v>1101</v>
      </c>
      <c r="J117" s="282"/>
      <c r="K117" s="296"/>
    </row>
    <row r="118" s="1" customFormat="1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s="1" customFormat="1" ht="18.75" customHeight="1">
      <c r="B119" s="317"/>
      <c r="C119" s="318"/>
      <c r="D119" s="318"/>
      <c r="E119" s="318"/>
      <c r="F119" s="319"/>
      <c r="G119" s="318"/>
      <c r="H119" s="318"/>
      <c r="I119" s="318"/>
      <c r="J119" s="318"/>
      <c r="K119" s="317"/>
    </row>
    <row r="120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3" t="s">
        <v>1102</v>
      </c>
      <c r="D122" s="273"/>
      <c r="E122" s="273"/>
      <c r="F122" s="273"/>
      <c r="G122" s="273"/>
      <c r="H122" s="273"/>
      <c r="I122" s="273"/>
      <c r="J122" s="273"/>
      <c r="K122" s="324"/>
    </row>
    <row r="123" s="1" customFormat="1" ht="17.25" customHeight="1">
      <c r="B123" s="325"/>
      <c r="C123" s="297" t="s">
        <v>1048</v>
      </c>
      <c r="D123" s="297"/>
      <c r="E123" s="297"/>
      <c r="F123" s="297" t="s">
        <v>1049</v>
      </c>
      <c r="G123" s="298"/>
      <c r="H123" s="297" t="s">
        <v>55</v>
      </c>
      <c r="I123" s="297" t="s">
        <v>58</v>
      </c>
      <c r="J123" s="297" t="s">
        <v>1050</v>
      </c>
      <c r="K123" s="326"/>
    </row>
    <row r="124" s="1" customFormat="1" ht="17.25" customHeight="1">
      <c r="B124" s="325"/>
      <c r="C124" s="299" t="s">
        <v>1051</v>
      </c>
      <c r="D124" s="299"/>
      <c r="E124" s="299"/>
      <c r="F124" s="300" t="s">
        <v>1052</v>
      </c>
      <c r="G124" s="301"/>
      <c r="H124" s="299"/>
      <c r="I124" s="299"/>
      <c r="J124" s="299" t="s">
        <v>1053</v>
      </c>
      <c r="K124" s="326"/>
    </row>
    <row r="125" s="1" customFormat="1" ht="5.25" customHeight="1">
      <c r="B125" s="327"/>
      <c r="C125" s="302"/>
      <c r="D125" s="302"/>
      <c r="E125" s="302"/>
      <c r="F125" s="302"/>
      <c r="G125" s="328"/>
      <c r="H125" s="302"/>
      <c r="I125" s="302"/>
      <c r="J125" s="302"/>
      <c r="K125" s="329"/>
    </row>
    <row r="126" s="1" customFormat="1" ht="15" customHeight="1">
      <c r="B126" s="327"/>
      <c r="C126" s="282" t="s">
        <v>1057</v>
      </c>
      <c r="D126" s="304"/>
      <c r="E126" s="304"/>
      <c r="F126" s="305" t="s">
        <v>1054</v>
      </c>
      <c r="G126" s="282"/>
      <c r="H126" s="282" t="s">
        <v>1094</v>
      </c>
      <c r="I126" s="282" t="s">
        <v>1056</v>
      </c>
      <c r="J126" s="282">
        <v>120</v>
      </c>
      <c r="K126" s="330"/>
    </row>
    <row r="127" s="1" customFormat="1" ht="15" customHeight="1">
      <c r="B127" s="327"/>
      <c r="C127" s="282" t="s">
        <v>1103</v>
      </c>
      <c r="D127" s="282"/>
      <c r="E127" s="282"/>
      <c r="F127" s="305" t="s">
        <v>1054</v>
      </c>
      <c r="G127" s="282"/>
      <c r="H127" s="282" t="s">
        <v>1104</v>
      </c>
      <c r="I127" s="282" t="s">
        <v>1056</v>
      </c>
      <c r="J127" s="282" t="s">
        <v>1105</v>
      </c>
      <c r="K127" s="330"/>
    </row>
    <row r="128" s="1" customFormat="1" ht="15" customHeight="1">
      <c r="B128" s="327"/>
      <c r="C128" s="282" t="s">
        <v>1002</v>
      </c>
      <c r="D128" s="282"/>
      <c r="E128" s="282"/>
      <c r="F128" s="305" t="s">
        <v>1054</v>
      </c>
      <c r="G128" s="282"/>
      <c r="H128" s="282" t="s">
        <v>1106</v>
      </c>
      <c r="I128" s="282" t="s">
        <v>1056</v>
      </c>
      <c r="J128" s="282" t="s">
        <v>1105</v>
      </c>
      <c r="K128" s="330"/>
    </row>
    <row r="129" s="1" customFormat="1" ht="15" customHeight="1">
      <c r="B129" s="327"/>
      <c r="C129" s="282" t="s">
        <v>1065</v>
      </c>
      <c r="D129" s="282"/>
      <c r="E129" s="282"/>
      <c r="F129" s="305" t="s">
        <v>1060</v>
      </c>
      <c r="G129" s="282"/>
      <c r="H129" s="282" t="s">
        <v>1066</v>
      </c>
      <c r="I129" s="282" t="s">
        <v>1056</v>
      </c>
      <c r="J129" s="282">
        <v>15</v>
      </c>
      <c r="K129" s="330"/>
    </row>
    <row r="130" s="1" customFormat="1" ht="15" customHeight="1">
      <c r="B130" s="327"/>
      <c r="C130" s="308" t="s">
        <v>1067</v>
      </c>
      <c r="D130" s="308"/>
      <c r="E130" s="308"/>
      <c r="F130" s="309" t="s">
        <v>1060</v>
      </c>
      <c r="G130" s="308"/>
      <c r="H130" s="308" t="s">
        <v>1068</v>
      </c>
      <c r="I130" s="308" t="s">
        <v>1056</v>
      </c>
      <c r="J130" s="308">
        <v>15</v>
      </c>
      <c r="K130" s="330"/>
    </row>
    <row r="131" s="1" customFormat="1" ht="15" customHeight="1">
      <c r="B131" s="327"/>
      <c r="C131" s="308" t="s">
        <v>1069</v>
      </c>
      <c r="D131" s="308"/>
      <c r="E131" s="308"/>
      <c r="F131" s="309" t="s">
        <v>1060</v>
      </c>
      <c r="G131" s="308"/>
      <c r="H131" s="308" t="s">
        <v>1070</v>
      </c>
      <c r="I131" s="308" t="s">
        <v>1056</v>
      </c>
      <c r="J131" s="308">
        <v>20</v>
      </c>
      <c r="K131" s="330"/>
    </row>
    <row r="132" s="1" customFormat="1" ht="15" customHeight="1">
      <c r="B132" s="327"/>
      <c r="C132" s="308" t="s">
        <v>1071</v>
      </c>
      <c r="D132" s="308"/>
      <c r="E132" s="308"/>
      <c r="F132" s="309" t="s">
        <v>1060</v>
      </c>
      <c r="G132" s="308"/>
      <c r="H132" s="308" t="s">
        <v>1072</v>
      </c>
      <c r="I132" s="308" t="s">
        <v>1056</v>
      </c>
      <c r="J132" s="308">
        <v>20</v>
      </c>
      <c r="K132" s="330"/>
    </row>
    <row r="133" s="1" customFormat="1" ht="15" customHeight="1">
      <c r="B133" s="327"/>
      <c r="C133" s="282" t="s">
        <v>1059</v>
      </c>
      <c r="D133" s="282"/>
      <c r="E133" s="282"/>
      <c r="F133" s="305" t="s">
        <v>1060</v>
      </c>
      <c r="G133" s="282"/>
      <c r="H133" s="282" t="s">
        <v>1094</v>
      </c>
      <c r="I133" s="282" t="s">
        <v>1056</v>
      </c>
      <c r="J133" s="282">
        <v>50</v>
      </c>
      <c r="K133" s="330"/>
    </row>
    <row r="134" s="1" customFormat="1" ht="15" customHeight="1">
      <c r="B134" s="327"/>
      <c r="C134" s="282" t="s">
        <v>1073</v>
      </c>
      <c r="D134" s="282"/>
      <c r="E134" s="282"/>
      <c r="F134" s="305" t="s">
        <v>1060</v>
      </c>
      <c r="G134" s="282"/>
      <c r="H134" s="282" t="s">
        <v>1094</v>
      </c>
      <c r="I134" s="282" t="s">
        <v>1056</v>
      </c>
      <c r="J134" s="282">
        <v>50</v>
      </c>
      <c r="K134" s="330"/>
    </row>
    <row r="135" s="1" customFormat="1" ht="15" customHeight="1">
      <c r="B135" s="327"/>
      <c r="C135" s="282" t="s">
        <v>1079</v>
      </c>
      <c r="D135" s="282"/>
      <c r="E135" s="282"/>
      <c r="F135" s="305" t="s">
        <v>1060</v>
      </c>
      <c r="G135" s="282"/>
      <c r="H135" s="282" t="s">
        <v>1094</v>
      </c>
      <c r="I135" s="282" t="s">
        <v>1056</v>
      </c>
      <c r="J135" s="282">
        <v>50</v>
      </c>
      <c r="K135" s="330"/>
    </row>
    <row r="136" s="1" customFormat="1" ht="15" customHeight="1">
      <c r="B136" s="327"/>
      <c r="C136" s="282" t="s">
        <v>1081</v>
      </c>
      <c r="D136" s="282"/>
      <c r="E136" s="282"/>
      <c r="F136" s="305" t="s">
        <v>1060</v>
      </c>
      <c r="G136" s="282"/>
      <c r="H136" s="282" t="s">
        <v>1094</v>
      </c>
      <c r="I136" s="282" t="s">
        <v>1056</v>
      </c>
      <c r="J136" s="282">
        <v>50</v>
      </c>
      <c r="K136" s="330"/>
    </row>
    <row r="137" s="1" customFormat="1" ht="15" customHeight="1">
      <c r="B137" s="327"/>
      <c r="C137" s="282" t="s">
        <v>1082</v>
      </c>
      <c r="D137" s="282"/>
      <c r="E137" s="282"/>
      <c r="F137" s="305" t="s">
        <v>1060</v>
      </c>
      <c r="G137" s="282"/>
      <c r="H137" s="282" t="s">
        <v>1107</v>
      </c>
      <c r="I137" s="282" t="s">
        <v>1056</v>
      </c>
      <c r="J137" s="282">
        <v>255</v>
      </c>
      <c r="K137" s="330"/>
    </row>
    <row r="138" s="1" customFormat="1" ht="15" customHeight="1">
      <c r="B138" s="327"/>
      <c r="C138" s="282" t="s">
        <v>1084</v>
      </c>
      <c r="D138" s="282"/>
      <c r="E138" s="282"/>
      <c r="F138" s="305" t="s">
        <v>1054</v>
      </c>
      <c r="G138" s="282"/>
      <c r="H138" s="282" t="s">
        <v>1108</v>
      </c>
      <c r="I138" s="282" t="s">
        <v>1086</v>
      </c>
      <c r="J138" s="282"/>
      <c r="K138" s="330"/>
    </row>
    <row r="139" s="1" customFormat="1" ht="15" customHeight="1">
      <c r="B139" s="327"/>
      <c r="C139" s="282" t="s">
        <v>1087</v>
      </c>
      <c r="D139" s="282"/>
      <c r="E139" s="282"/>
      <c r="F139" s="305" t="s">
        <v>1054</v>
      </c>
      <c r="G139" s="282"/>
      <c r="H139" s="282" t="s">
        <v>1109</v>
      </c>
      <c r="I139" s="282" t="s">
        <v>1089</v>
      </c>
      <c r="J139" s="282"/>
      <c r="K139" s="330"/>
    </row>
    <row r="140" s="1" customFormat="1" ht="15" customHeight="1">
      <c r="B140" s="327"/>
      <c r="C140" s="282" t="s">
        <v>1090</v>
      </c>
      <c r="D140" s="282"/>
      <c r="E140" s="282"/>
      <c r="F140" s="305" t="s">
        <v>1054</v>
      </c>
      <c r="G140" s="282"/>
      <c r="H140" s="282" t="s">
        <v>1090</v>
      </c>
      <c r="I140" s="282" t="s">
        <v>1089</v>
      </c>
      <c r="J140" s="282"/>
      <c r="K140" s="330"/>
    </row>
    <row r="141" s="1" customFormat="1" ht="15" customHeight="1">
      <c r="B141" s="327"/>
      <c r="C141" s="282" t="s">
        <v>39</v>
      </c>
      <c r="D141" s="282"/>
      <c r="E141" s="282"/>
      <c r="F141" s="305" t="s">
        <v>1054</v>
      </c>
      <c r="G141" s="282"/>
      <c r="H141" s="282" t="s">
        <v>1110</v>
      </c>
      <c r="I141" s="282" t="s">
        <v>1089</v>
      </c>
      <c r="J141" s="282"/>
      <c r="K141" s="330"/>
    </row>
    <row r="142" s="1" customFormat="1" ht="15" customHeight="1">
      <c r="B142" s="327"/>
      <c r="C142" s="282" t="s">
        <v>1111</v>
      </c>
      <c r="D142" s="282"/>
      <c r="E142" s="282"/>
      <c r="F142" s="305" t="s">
        <v>1054</v>
      </c>
      <c r="G142" s="282"/>
      <c r="H142" s="282" t="s">
        <v>1112</v>
      </c>
      <c r="I142" s="282" t="s">
        <v>1089</v>
      </c>
      <c r="J142" s="282"/>
      <c r="K142" s="330"/>
    </row>
    <row r="143" s="1" customFormat="1" ht="15" customHeight="1">
      <c r="B143" s="331"/>
      <c r="C143" s="332"/>
      <c r="D143" s="332"/>
      <c r="E143" s="332"/>
      <c r="F143" s="332"/>
      <c r="G143" s="332"/>
      <c r="H143" s="332"/>
      <c r="I143" s="332"/>
      <c r="J143" s="332"/>
      <c r="K143" s="333"/>
    </row>
    <row r="144" s="1" customFormat="1" ht="18.75" customHeight="1">
      <c r="B144" s="318"/>
      <c r="C144" s="318"/>
      <c r="D144" s="318"/>
      <c r="E144" s="318"/>
      <c r="F144" s="319"/>
      <c r="G144" s="318"/>
      <c r="H144" s="318"/>
      <c r="I144" s="318"/>
      <c r="J144" s="318"/>
      <c r="K144" s="318"/>
    </row>
    <row r="145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="1" customFormat="1" ht="45" customHeight="1">
      <c r="B147" s="294"/>
      <c r="C147" s="295" t="s">
        <v>1113</v>
      </c>
      <c r="D147" s="295"/>
      <c r="E147" s="295"/>
      <c r="F147" s="295"/>
      <c r="G147" s="295"/>
      <c r="H147" s="295"/>
      <c r="I147" s="295"/>
      <c r="J147" s="295"/>
      <c r="K147" s="296"/>
    </row>
    <row r="148" s="1" customFormat="1" ht="17.25" customHeight="1">
      <c r="B148" s="294"/>
      <c r="C148" s="297" t="s">
        <v>1048</v>
      </c>
      <c r="D148" s="297"/>
      <c r="E148" s="297"/>
      <c r="F148" s="297" t="s">
        <v>1049</v>
      </c>
      <c r="G148" s="298"/>
      <c r="H148" s="297" t="s">
        <v>55</v>
      </c>
      <c r="I148" s="297" t="s">
        <v>58</v>
      </c>
      <c r="J148" s="297" t="s">
        <v>1050</v>
      </c>
      <c r="K148" s="296"/>
    </row>
    <row r="149" s="1" customFormat="1" ht="17.25" customHeight="1">
      <c r="B149" s="294"/>
      <c r="C149" s="299" t="s">
        <v>1051</v>
      </c>
      <c r="D149" s="299"/>
      <c r="E149" s="299"/>
      <c r="F149" s="300" t="s">
        <v>1052</v>
      </c>
      <c r="G149" s="301"/>
      <c r="H149" s="299"/>
      <c r="I149" s="299"/>
      <c r="J149" s="299" t="s">
        <v>1053</v>
      </c>
      <c r="K149" s="296"/>
    </row>
    <row r="150" s="1" customFormat="1" ht="5.25" customHeight="1">
      <c r="B150" s="307"/>
      <c r="C150" s="302"/>
      <c r="D150" s="302"/>
      <c r="E150" s="302"/>
      <c r="F150" s="302"/>
      <c r="G150" s="303"/>
      <c r="H150" s="302"/>
      <c r="I150" s="302"/>
      <c r="J150" s="302"/>
      <c r="K150" s="330"/>
    </row>
    <row r="151" s="1" customFormat="1" ht="15" customHeight="1">
      <c r="B151" s="307"/>
      <c r="C151" s="334" t="s">
        <v>1057</v>
      </c>
      <c r="D151" s="282"/>
      <c r="E151" s="282"/>
      <c r="F151" s="335" t="s">
        <v>1054</v>
      </c>
      <c r="G151" s="282"/>
      <c r="H151" s="334" t="s">
        <v>1094</v>
      </c>
      <c r="I151" s="334" t="s">
        <v>1056</v>
      </c>
      <c r="J151" s="334">
        <v>120</v>
      </c>
      <c r="K151" s="330"/>
    </row>
    <row r="152" s="1" customFormat="1" ht="15" customHeight="1">
      <c r="B152" s="307"/>
      <c r="C152" s="334" t="s">
        <v>1103</v>
      </c>
      <c r="D152" s="282"/>
      <c r="E152" s="282"/>
      <c r="F152" s="335" t="s">
        <v>1054</v>
      </c>
      <c r="G152" s="282"/>
      <c r="H152" s="334" t="s">
        <v>1114</v>
      </c>
      <c r="I152" s="334" t="s">
        <v>1056</v>
      </c>
      <c r="J152" s="334" t="s">
        <v>1105</v>
      </c>
      <c r="K152" s="330"/>
    </row>
    <row r="153" s="1" customFormat="1" ht="15" customHeight="1">
      <c r="B153" s="307"/>
      <c r="C153" s="334" t="s">
        <v>1002</v>
      </c>
      <c r="D153" s="282"/>
      <c r="E153" s="282"/>
      <c r="F153" s="335" t="s">
        <v>1054</v>
      </c>
      <c r="G153" s="282"/>
      <c r="H153" s="334" t="s">
        <v>1115</v>
      </c>
      <c r="I153" s="334" t="s">
        <v>1056</v>
      </c>
      <c r="J153" s="334" t="s">
        <v>1105</v>
      </c>
      <c r="K153" s="330"/>
    </row>
    <row r="154" s="1" customFormat="1" ht="15" customHeight="1">
      <c r="B154" s="307"/>
      <c r="C154" s="334" t="s">
        <v>1059</v>
      </c>
      <c r="D154" s="282"/>
      <c r="E154" s="282"/>
      <c r="F154" s="335" t="s">
        <v>1060</v>
      </c>
      <c r="G154" s="282"/>
      <c r="H154" s="334" t="s">
        <v>1094</v>
      </c>
      <c r="I154" s="334" t="s">
        <v>1056</v>
      </c>
      <c r="J154" s="334">
        <v>50</v>
      </c>
      <c r="K154" s="330"/>
    </row>
    <row r="155" s="1" customFormat="1" ht="15" customHeight="1">
      <c r="B155" s="307"/>
      <c r="C155" s="334" t="s">
        <v>1062</v>
      </c>
      <c r="D155" s="282"/>
      <c r="E155" s="282"/>
      <c r="F155" s="335" t="s">
        <v>1054</v>
      </c>
      <c r="G155" s="282"/>
      <c r="H155" s="334" t="s">
        <v>1094</v>
      </c>
      <c r="I155" s="334" t="s">
        <v>1064</v>
      </c>
      <c r="J155" s="334"/>
      <c r="K155" s="330"/>
    </row>
    <row r="156" s="1" customFormat="1" ht="15" customHeight="1">
      <c r="B156" s="307"/>
      <c r="C156" s="334" t="s">
        <v>1073</v>
      </c>
      <c r="D156" s="282"/>
      <c r="E156" s="282"/>
      <c r="F156" s="335" t="s">
        <v>1060</v>
      </c>
      <c r="G156" s="282"/>
      <c r="H156" s="334" t="s">
        <v>1094</v>
      </c>
      <c r="I156" s="334" t="s">
        <v>1056</v>
      </c>
      <c r="J156" s="334">
        <v>50</v>
      </c>
      <c r="K156" s="330"/>
    </row>
    <row r="157" s="1" customFormat="1" ht="15" customHeight="1">
      <c r="B157" s="307"/>
      <c r="C157" s="334" t="s">
        <v>1081</v>
      </c>
      <c r="D157" s="282"/>
      <c r="E157" s="282"/>
      <c r="F157" s="335" t="s">
        <v>1060</v>
      </c>
      <c r="G157" s="282"/>
      <c r="H157" s="334" t="s">
        <v>1094</v>
      </c>
      <c r="I157" s="334" t="s">
        <v>1056</v>
      </c>
      <c r="J157" s="334">
        <v>50</v>
      </c>
      <c r="K157" s="330"/>
    </row>
    <row r="158" s="1" customFormat="1" ht="15" customHeight="1">
      <c r="B158" s="307"/>
      <c r="C158" s="334" t="s">
        <v>1079</v>
      </c>
      <c r="D158" s="282"/>
      <c r="E158" s="282"/>
      <c r="F158" s="335" t="s">
        <v>1060</v>
      </c>
      <c r="G158" s="282"/>
      <c r="H158" s="334" t="s">
        <v>1094</v>
      </c>
      <c r="I158" s="334" t="s">
        <v>1056</v>
      </c>
      <c r="J158" s="334">
        <v>50</v>
      </c>
      <c r="K158" s="330"/>
    </row>
    <row r="159" s="1" customFormat="1" ht="15" customHeight="1">
      <c r="B159" s="307"/>
      <c r="C159" s="334" t="s">
        <v>111</v>
      </c>
      <c r="D159" s="282"/>
      <c r="E159" s="282"/>
      <c r="F159" s="335" t="s">
        <v>1054</v>
      </c>
      <c r="G159" s="282"/>
      <c r="H159" s="334" t="s">
        <v>1116</v>
      </c>
      <c r="I159" s="334" t="s">
        <v>1056</v>
      </c>
      <c r="J159" s="334" t="s">
        <v>1117</v>
      </c>
      <c r="K159" s="330"/>
    </row>
    <row r="160" s="1" customFormat="1" ht="15" customHeight="1">
      <c r="B160" s="307"/>
      <c r="C160" s="334" t="s">
        <v>1118</v>
      </c>
      <c r="D160" s="282"/>
      <c r="E160" s="282"/>
      <c r="F160" s="335" t="s">
        <v>1054</v>
      </c>
      <c r="G160" s="282"/>
      <c r="H160" s="334" t="s">
        <v>1119</v>
      </c>
      <c r="I160" s="334" t="s">
        <v>1089</v>
      </c>
      <c r="J160" s="334"/>
      <c r="K160" s="330"/>
    </row>
    <row r="161" s="1" customFormat="1" ht="15" customHeight="1">
      <c r="B161" s="336"/>
      <c r="C161" s="316"/>
      <c r="D161" s="316"/>
      <c r="E161" s="316"/>
      <c r="F161" s="316"/>
      <c r="G161" s="316"/>
      <c r="H161" s="316"/>
      <c r="I161" s="316"/>
      <c r="J161" s="316"/>
      <c r="K161" s="337"/>
    </row>
    <row r="162" s="1" customFormat="1" ht="18.75" customHeight="1">
      <c r="B162" s="318"/>
      <c r="C162" s="328"/>
      <c r="D162" s="328"/>
      <c r="E162" s="328"/>
      <c r="F162" s="338"/>
      <c r="G162" s="328"/>
      <c r="H162" s="328"/>
      <c r="I162" s="328"/>
      <c r="J162" s="328"/>
      <c r="K162" s="318"/>
    </row>
    <row r="163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="1" customFormat="1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s="1" customFormat="1" ht="45" customHeight="1">
      <c r="B165" s="272"/>
      <c r="C165" s="273" t="s">
        <v>1120</v>
      </c>
      <c r="D165" s="273"/>
      <c r="E165" s="273"/>
      <c r="F165" s="273"/>
      <c r="G165" s="273"/>
      <c r="H165" s="273"/>
      <c r="I165" s="273"/>
      <c r="J165" s="273"/>
      <c r="K165" s="274"/>
    </row>
    <row r="166" s="1" customFormat="1" ht="17.25" customHeight="1">
      <c r="B166" s="272"/>
      <c r="C166" s="297" t="s">
        <v>1048</v>
      </c>
      <c r="D166" s="297"/>
      <c r="E166" s="297"/>
      <c r="F166" s="297" t="s">
        <v>1049</v>
      </c>
      <c r="G166" s="339"/>
      <c r="H166" s="340" t="s">
        <v>55</v>
      </c>
      <c r="I166" s="340" t="s">
        <v>58</v>
      </c>
      <c r="J166" s="297" t="s">
        <v>1050</v>
      </c>
      <c r="K166" s="274"/>
    </row>
    <row r="167" s="1" customFormat="1" ht="17.25" customHeight="1">
      <c r="B167" s="275"/>
      <c r="C167" s="299" t="s">
        <v>1051</v>
      </c>
      <c r="D167" s="299"/>
      <c r="E167" s="299"/>
      <c r="F167" s="300" t="s">
        <v>1052</v>
      </c>
      <c r="G167" s="341"/>
      <c r="H167" s="342"/>
      <c r="I167" s="342"/>
      <c r="J167" s="299" t="s">
        <v>1053</v>
      </c>
      <c r="K167" s="277"/>
    </row>
    <row r="168" s="1" customFormat="1" ht="5.25" customHeight="1">
      <c r="B168" s="307"/>
      <c r="C168" s="302"/>
      <c r="D168" s="302"/>
      <c r="E168" s="302"/>
      <c r="F168" s="302"/>
      <c r="G168" s="303"/>
      <c r="H168" s="302"/>
      <c r="I168" s="302"/>
      <c r="J168" s="302"/>
      <c r="K168" s="330"/>
    </row>
    <row r="169" s="1" customFormat="1" ht="15" customHeight="1">
      <c r="B169" s="307"/>
      <c r="C169" s="282" t="s">
        <v>1057</v>
      </c>
      <c r="D169" s="282"/>
      <c r="E169" s="282"/>
      <c r="F169" s="305" t="s">
        <v>1054</v>
      </c>
      <c r="G169" s="282"/>
      <c r="H169" s="282" t="s">
        <v>1094</v>
      </c>
      <c r="I169" s="282" t="s">
        <v>1056</v>
      </c>
      <c r="J169" s="282">
        <v>120</v>
      </c>
      <c r="K169" s="330"/>
    </row>
    <row r="170" s="1" customFormat="1" ht="15" customHeight="1">
      <c r="B170" s="307"/>
      <c r="C170" s="282" t="s">
        <v>1103</v>
      </c>
      <c r="D170" s="282"/>
      <c r="E170" s="282"/>
      <c r="F170" s="305" t="s">
        <v>1054</v>
      </c>
      <c r="G170" s="282"/>
      <c r="H170" s="282" t="s">
        <v>1104</v>
      </c>
      <c r="I170" s="282" t="s">
        <v>1056</v>
      </c>
      <c r="J170" s="282" t="s">
        <v>1105</v>
      </c>
      <c r="K170" s="330"/>
    </row>
    <row r="171" s="1" customFormat="1" ht="15" customHeight="1">
      <c r="B171" s="307"/>
      <c r="C171" s="282" t="s">
        <v>1002</v>
      </c>
      <c r="D171" s="282"/>
      <c r="E171" s="282"/>
      <c r="F171" s="305" t="s">
        <v>1054</v>
      </c>
      <c r="G171" s="282"/>
      <c r="H171" s="282" t="s">
        <v>1121</v>
      </c>
      <c r="I171" s="282" t="s">
        <v>1056</v>
      </c>
      <c r="J171" s="282" t="s">
        <v>1105</v>
      </c>
      <c r="K171" s="330"/>
    </row>
    <row r="172" s="1" customFormat="1" ht="15" customHeight="1">
      <c r="B172" s="307"/>
      <c r="C172" s="282" t="s">
        <v>1059</v>
      </c>
      <c r="D172" s="282"/>
      <c r="E172" s="282"/>
      <c r="F172" s="305" t="s">
        <v>1060</v>
      </c>
      <c r="G172" s="282"/>
      <c r="H172" s="282" t="s">
        <v>1121</v>
      </c>
      <c r="I172" s="282" t="s">
        <v>1056</v>
      </c>
      <c r="J172" s="282">
        <v>50</v>
      </c>
      <c r="K172" s="330"/>
    </row>
    <row r="173" s="1" customFormat="1" ht="15" customHeight="1">
      <c r="B173" s="307"/>
      <c r="C173" s="282" t="s">
        <v>1062</v>
      </c>
      <c r="D173" s="282"/>
      <c r="E173" s="282"/>
      <c r="F173" s="305" t="s">
        <v>1054</v>
      </c>
      <c r="G173" s="282"/>
      <c r="H173" s="282" t="s">
        <v>1121</v>
      </c>
      <c r="I173" s="282" t="s">
        <v>1064</v>
      </c>
      <c r="J173" s="282"/>
      <c r="K173" s="330"/>
    </row>
    <row r="174" s="1" customFormat="1" ht="15" customHeight="1">
      <c r="B174" s="307"/>
      <c r="C174" s="282" t="s">
        <v>1073</v>
      </c>
      <c r="D174" s="282"/>
      <c r="E174" s="282"/>
      <c r="F174" s="305" t="s">
        <v>1060</v>
      </c>
      <c r="G174" s="282"/>
      <c r="H174" s="282" t="s">
        <v>1121</v>
      </c>
      <c r="I174" s="282" t="s">
        <v>1056</v>
      </c>
      <c r="J174" s="282">
        <v>50</v>
      </c>
      <c r="K174" s="330"/>
    </row>
    <row r="175" s="1" customFormat="1" ht="15" customHeight="1">
      <c r="B175" s="307"/>
      <c r="C175" s="282" t="s">
        <v>1081</v>
      </c>
      <c r="D175" s="282"/>
      <c r="E175" s="282"/>
      <c r="F175" s="305" t="s">
        <v>1060</v>
      </c>
      <c r="G175" s="282"/>
      <c r="H175" s="282" t="s">
        <v>1121</v>
      </c>
      <c r="I175" s="282" t="s">
        <v>1056</v>
      </c>
      <c r="J175" s="282">
        <v>50</v>
      </c>
      <c r="K175" s="330"/>
    </row>
    <row r="176" s="1" customFormat="1" ht="15" customHeight="1">
      <c r="B176" s="307"/>
      <c r="C176" s="282" t="s">
        <v>1079</v>
      </c>
      <c r="D176" s="282"/>
      <c r="E176" s="282"/>
      <c r="F176" s="305" t="s">
        <v>1060</v>
      </c>
      <c r="G176" s="282"/>
      <c r="H176" s="282" t="s">
        <v>1121</v>
      </c>
      <c r="I176" s="282" t="s">
        <v>1056</v>
      </c>
      <c r="J176" s="282">
        <v>50</v>
      </c>
      <c r="K176" s="330"/>
    </row>
    <row r="177" s="1" customFormat="1" ht="15" customHeight="1">
      <c r="B177" s="307"/>
      <c r="C177" s="282" t="s">
        <v>122</v>
      </c>
      <c r="D177" s="282"/>
      <c r="E177" s="282"/>
      <c r="F177" s="305" t="s">
        <v>1054</v>
      </c>
      <c r="G177" s="282"/>
      <c r="H177" s="282" t="s">
        <v>1122</v>
      </c>
      <c r="I177" s="282" t="s">
        <v>1123</v>
      </c>
      <c r="J177" s="282"/>
      <c r="K177" s="330"/>
    </row>
    <row r="178" s="1" customFormat="1" ht="15" customHeight="1">
      <c r="B178" s="307"/>
      <c r="C178" s="282" t="s">
        <v>58</v>
      </c>
      <c r="D178" s="282"/>
      <c r="E178" s="282"/>
      <c r="F178" s="305" t="s">
        <v>1054</v>
      </c>
      <c r="G178" s="282"/>
      <c r="H178" s="282" t="s">
        <v>1124</v>
      </c>
      <c r="I178" s="282" t="s">
        <v>1125</v>
      </c>
      <c r="J178" s="282">
        <v>1</v>
      </c>
      <c r="K178" s="330"/>
    </row>
    <row r="179" s="1" customFormat="1" ht="15" customHeight="1">
      <c r="B179" s="307"/>
      <c r="C179" s="282" t="s">
        <v>54</v>
      </c>
      <c r="D179" s="282"/>
      <c r="E179" s="282"/>
      <c r="F179" s="305" t="s">
        <v>1054</v>
      </c>
      <c r="G179" s="282"/>
      <c r="H179" s="282" t="s">
        <v>1126</v>
      </c>
      <c r="I179" s="282" t="s">
        <v>1056</v>
      </c>
      <c r="J179" s="282">
        <v>20</v>
      </c>
      <c r="K179" s="330"/>
    </row>
    <row r="180" s="1" customFormat="1" ht="15" customHeight="1">
      <c r="B180" s="307"/>
      <c r="C180" s="282" t="s">
        <v>55</v>
      </c>
      <c r="D180" s="282"/>
      <c r="E180" s="282"/>
      <c r="F180" s="305" t="s">
        <v>1054</v>
      </c>
      <c r="G180" s="282"/>
      <c r="H180" s="282" t="s">
        <v>1127</v>
      </c>
      <c r="I180" s="282" t="s">
        <v>1056</v>
      </c>
      <c r="J180" s="282">
        <v>255</v>
      </c>
      <c r="K180" s="330"/>
    </row>
    <row r="181" s="1" customFormat="1" ht="15" customHeight="1">
      <c r="B181" s="307"/>
      <c r="C181" s="282" t="s">
        <v>123</v>
      </c>
      <c r="D181" s="282"/>
      <c r="E181" s="282"/>
      <c r="F181" s="305" t="s">
        <v>1054</v>
      </c>
      <c r="G181" s="282"/>
      <c r="H181" s="282" t="s">
        <v>1018</v>
      </c>
      <c r="I181" s="282" t="s">
        <v>1056</v>
      </c>
      <c r="J181" s="282">
        <v>10</v>
      </c>
      <c r="K181" s="330"/>
    </row>
    <row r="182" s="1" customFormat="1" ht="15" customHeight="1">
      <c r="B182" s="307"/>
      <c r="C182" s="282" t="s">
        <v>124</v>
      </c>
      <c r="D182" s="282"/>
      <c r="E182" s="282"/>
      <c r="F182" s="305" t="s">
        <v>1054</v>
      </c>
      <c r="G182" s="282"/>
      <c r="H182" s="282" t="s">
        <v>1128</v>
      </c>
      <c r="I182" s="282" t="s">
        <v>1089</v>
      </c>
      <c r="J182" s="282"/>
      <c r="K182" s="330"/>
    </row>
    <row r="183" s="1" customFormat="1" ht="15" customHeight="1">
      <c r="B183" s="307"/>
      <c r="C183" s="282" t="s">
        <v>1129</v>
      </c>
      <c r="D183" s="282"/>
      <c r="E183" s="282"/>
      <c r="F183" s="305" t="s">
        <v>1054</v>
      </c>
      <c r="G183" s="282"/>
      <c r="H183" s="282" t="s">
        <v>1130</v>
      </c>
      <c r="I183" s="282" t="s">
        <v>1089</v>
      </c>
      <c r="J183" s="282"/>
      <c r="K183" s="330"/>
    </row>
    <row r="184" s="1" customFormat="1" ht="15" customHeight="1">
      <c r="B184" s="307"/>
      <c r="C184" s="282" t="s">
        <v>1118</v>
      </c>
      <c r="D184" s="282"/>
      <c r="E184" s="282"/>
      <c r="F184" s="305" t="s">
        <v>1054</v>
      </c>
      <c r="G184" s="282"/>
      <c r="H184" s="282" t="s">
        <v>1131</v>
      </c>
      <c r="I184" s="282" t="s">
        <v>1089</v>
      </c>
      <c r="J184" s="282"/>
      <c r="K184" s="330"/>
    </row>
    <row r="185" s="1" customFormat="1" ht="15" customHeight="1">
      <c r="B185" s="307"/>
      <c r="C185" s="282" t="s">
        <v>126</v>
      </c>
      <c r="D185" s="282"/>
      <c r="E185" s="282"/>
      <c r="F185" s="305" t="s">
        <v>1060</v>
      </c>
      <c r="G185" s="282"/>
      <c r="H185" s="282" t="s">
        <v>1132</v>
      </c>
      <c r="I185" s="282" t="s">
        <v>1056</v>
      </c>
      <c r="J185" s="282">
        <v>50</v>
      </c>
      <c r="K185" s="330"/>
    </row>
    <row r="186" s="1" customFormat="1" ht="15" customHeight="1">
      <c r="B186" s="307"/>
      <c r="C186" s="282" t="s">
        <v>1133</v>
      </c>
      <c r="D186" s="282"/>
      <c r="E186" s="282"/>
      <c r="F186" s="305" t="s">
        <v>1060</v>
      </c>
      <c r="G186" s="282"/>
      <c r="H186" s="282" t="s">
        <v>1134</v>
      </c>
      <c r="I186" s="282" t="s">
        <v>1135</v>
      </c>
      <c r="J186" s="282"/>
      <c r="K186" s="330"/>
    </row>
    <row r="187" s="1" customFormat="1" ht="15" customHeight="1">
      <c r="B187" s="307"/>
      <c r="C187" s="282" t="s">
        <v>1136</v>
      </c>
      <c r="D187" s="282"/>
      <c r="E187" s="282"/>
      <c r="F187" s="305" t="s">
        <v>1060</v>
      </c>
      <c r="G187" s="282"/>
      <c r="H187" s="282" t="s">
        <v>1137</v>
      </c>
      <c r="I187" s="282" t="s">
        <v>1135</v>
      </c>
      <c r="J187" s="282"/>
      <c r="K187" s="330"/>
    </row>
    <row r="188" s="1" customFormat="1" ht="15" customHeight="1">
      <c r="B188" s="307"/>
      <c r="C188" s="282" t="s">
        <v>1138</v>
      </c>
      <c r="D188" s="282"/>
      <c r="E188" s="282"/>
      <c r="F188" s="305" t="s">
        <v>1060</v>
      </c>
      <c r="G188" s="282"/>
      <c r="H188" s="282" t="s">
        <v>1139</v>
      </c>
      <c r="I188" s="282" t="s">
        <v>1135</v>
      </c>
      <c r="J188" s="282"/>
      <c r="K188" s="330"/>
    </row>
    <row r="189" s="1" customFormat="1" ht="15" customHeight="1">
      <c r="B189" s="307"/>
      <c r="C189" s="343" t="s">
        <v>1140</v>
      </c>
      <c r="D189" s="282"/>
      <c r="E189" s="282"/>
      <c r="F189" s="305" t="s">
        <v>1060</v>
      </c>
      <c r="G189" s="282"/>
      <c r="H189" s="282" t="s">
        <v>1141</v>
      </c>
      <c r="I189" s="282" t="s">
        <v>1142</v>
      </c>
      <c r="J189" s="344" t="s">
        <v>1143</v>
      </c>
      <c r="K189" s="330"/>
    </row>
    <row r="190" s="1" customFormat="1" ht="15" customHeight="1">
      <c r="B190" s="307"/>
      <c r="C190" s="343" t="s">
        <v>43</v>
      </c>
      <c r="D190" s="282"/>
      <c r="E190" s="282"/>
      <c r="F190" s="305" t="s">
        <v>1054</v>
      </c>
      <c r="G190" s="282"/>
      <c r="H190" s="279" t="s">
        <v>1144</v>
      </c>
      <c r="I190" s="282" t="s">
        <v>1145</v>
      </c>
      <c r="J190" s="282"/>
      <c r="K190" s="330"/>
    </row>
    <row r="191" s="1" customFormat="1" ht="15" customHeight="1">
      <c r="B191" s="307"/>
      <c r="C191" s="343" t="s">
        <v>1146</v>
      </c>
      <c r="D191" s="282"/>
      <c r="E191" s="282"/>
      <c r="F191" s="305" t="s">
        <v>1054</v>
      </c>
      <c r="G191" s="282"/>
      <c r="H191" s="282" t="s">
        <v>1147</v>
      </c>
      <c r="I191" s="282" t="s">
        <v>1089</v>
      </c>
      <c r="J191" s="282"/>
      <c r="K191" s="330"/>
    </row>
    <row r="192" s="1" customFormat="1" ht="15" customHeight="1">
      <c r="B192" s="307"/>
      <c r="C192" s="343" t="s">
        <v>1148</v>
      </c>
      <c r="D192" s="282"/>
      <c r="E192" s="282"/>
      <c r="F192" s="305" t="s">
        <v>1054</v>
      </c>
      <c r="G192" s="282"/>
      <c r="H192" s="282" t="s">
        <v>1149</v>
      </c>
      <c r="I192" s="282" t="s">
        <v>1089</v>
      </c>
      <c r="J192" s="282"/>
      <c r="K192" s="330"/>
    </row>
    <row r="193" s="1" customFormat="1" ht="15" customHeight="1">
      <c r="B193" s="307"/>
      <c r="C193" s="343" t="s">
        <v>1150</v>
      </c>
      <c r="D193" s="282"/>
      <c r="E193" s="282"/>
      <c r="F193" s="305" t="s">
        <v>1060</v>
      </c>
      <c r="G193" s="282"/>
      <c r="H193" s="282" t="s">
        <v>1151</v>
      </c>
      <c r="I193" s="282" t="s">
        <v>1089</v>
      </c>
      <c r="J193" s="282"/>
      <c r="K193" s="330"/>
    </row>
    <row r="194" s="1" customFormat="1" ht="15" customHeight="1">
      <c r="B194" s="336"/>
      <c r="C194" s="345"/>
      <c r="D194" s="316"/>
      <c r="E194" s="316"/>
      <c r="F194" s="316"/>
      <c r="G194" s="316"/>
      <c r="H194" s="316"/>
      <c r="I194" s="316"/>
      <c r="J194" s="316"/>
      <c r="K194" s="337"/>
    </row>
    <row r="195" s="1" customFormat="1" ht="18.75" customHeight="1">
      <c r="B195" s="318"/>
      <c r="C195" s="328"/>
      <c r="D195" s="328"/>
      <c r="E195" s="328"/>
      <c r="F195" s="338"/>
      <c r="G195" s="328"/>
      <c r="H195" s="328"/>
      <c r="I195" s="328"/>
      <c r="J195" s="328"/>
      <c r="K195" s="318"/>
    </row>
    <row r="196" s="1" customFormat="1" ht="18.75" customHeight="1">
      <c r="B196" s="318"/>
      <c r="C196" s="328"/>
      <c r="D196" s="328"/>
      <c r="E196" s="328"/>
      <c r="F196" s="338"/>
      <c r="G196" s="328"/>
      <c r="H196" s="328"/>
      <c r="I196" s="328"/>
      <c r="J196" s="328"/>
      <c r="K196" s="318"/>
    </row>
    <row r="197" s="1" customFormat="1" ht="18.75" customHeight="1">
      <c r="B197" s="290"/>
      <c r="C197" s="290"/>
      <c r="D197" s="290"/>
      <c r="E197" s="290"/>
      <c r="F197" s="290"/>
      <c r="G197" s="290"/>
      <c r="H197" s="290"/>
      <c r="I197" s="290"/>
      <c r="J197" s="290"/>
      <c r="K197" s="290"/>
    </row>
    <row r="198" s="1" customFormat="1" ht="13.5">
      <c r="B198" s="269"/>
      <c r="C198" s="270"/>
      <c r="D198" s="270"/>
      <c r="E198" s="270"/>
      <c r="F198" s="270"/>
      <c r="G198" s="270"/>
      <c r="H198" s="270"/>
      <c r="I198" s="270"/>
      <c r="J198" s="270"/>
      <c r="K198" s="271"/>
    </row>
    <row r="199" s="1" customFormat="1" ht="21">
      <c r="B199" s="272"/>
      <c r="C199" s="273" t="s">
        <v>1152</v>
      </c>
      <c r="D199" s="273"/>
      <c r="E199" s="273"/>
      <c r="F199" s="273"/>
      <c r="G199" s="273"/>
      <c r="H199" s="273"/>
      <c r="I199" s="273"/>
      <c r="J199" s="273"/>
      <c r="K199" s="274"/>
    </row>
    <row r="200" s="1" customFormat="1" ht="25.5" customHeight="1">
      <c r="B200" s="272"/>
      <c r="C200" s="346" t="s">
        <v>1153</v>
      </c>
      <c r="D200" s="346"/>
      <c r="E200" s="346"/>
      <c r="F200" s="346" t="s">
        <v>1154</v>
      </c>
      <c r="G200" s="347"/>
      <c r="H200" s="346" t="s">
        <v>1155</v>
      </c>
      <c r="I200" s="346"/>
      <c r="J200" s="346"/>
      <c r="K200" s="274"/>
    </row>
    <row r="201" s="1" customFormat="1" ht="5.25" customHeight="1">
      <c r="B201" s="307"/>
      <c r="C201" s="302"/>
      <c r="D201" s="302"/>
      <c r="E201" s="302"/>
      <c r="F201" s="302"/>
      <c r="G201" s="328"/>
      <c r="H201" s="302"/>
      <c r="I201" s="302"/>
      <c r="J201" s="302"/>
      <c r="K201" s="330"/>
    </row>
    <row r="202" s="1" customFormat="1" ht="15" customHeight="1">
      <c r="B202" s="307"/>
      <c r="C202" s="282" t="s">
        <v>1145</v>
      </c>
      <c r="D202" s="282"/>
      <c r="E202" s="282"/>
      <c r="F202" s="305" t="s">
        <v>44</v>
      </c>
      <c r="G202" s="282"/>
      <c r="H202" s="282" t="s">
        <v>1156</v>
      </c>
      <c r="I202" s="282"/>
      <c r="J202" s="282"/>
      <c r="K202" s="330"/>
    </row>
    <row r="203" s="1" customFormat="1" ht="15" customHeight="1">
      <c r="B203" s="307"/>
      <c r="C203" s="282"/>
      <c r="D203" s="282"/>
      <c r="E203" s="282"/>
      <c r="F203" s="305" t="s">
        <v>45</v>
      </c>
      <c r="G203" s="282"/>
      <c r="H203" s="282" t="s">
        <v>1157</v>
      </c>
      <c r="I203" s="282"/>
      <c r="J203" s="282"/>
      <c r="K203" s="330"/>
    </row>
    <row r="204" s="1" customFormat="1" ht="15" customHeight="1">
      <c r="B204" s="307"/>
      <c r="C204" s="282"/>
      <c r="D204" s="282"/>
      <c r="E204" s="282"/>
      <c r="F204" s="305" t="s">
        <v>48</v>
      </c>
      <c r="G204" s="282"/>
      <c r="H204" s="282" t="s">
        <v>1158</v>
      </c>
      <c r="I204" s="282"/>
      <c r="J204" s="282"/>
      <c r="K204" s="330"/>
    </row>
    <row r="205" s="1" customFormat="1" ht="15" customHeight="1">
      <c r="B205" s="307"/>
      <c r="C205" s="282"/>
      <c r="D205" s="282"/>
      <c r="E205" s="282"/>
      <c r="F205" s="305" t="s">
        <v>46</v>
      </c>
      <c r="G205" s="282"/>
      <c r="H205" s="282" t="s">
        <v>1159</v>
      </c>
      <c r="I205" s="282"/>
      <c r="J205" s="282"/>
      <c r="K205" s="330"/>
    </row>
    <row r="206" s="1" customFormat="1" ht="15" customHeight="1">
      <c r="B206" s="307"/>
      <c r="C206" s="282"/>
      <c r="D206" s="282"/>
      <c r="E206" s="282"/>
      <c r="F206" s="305" t="s">
        <v>47</v>
      </c>
      <c r="G206" s="282"/>
      <c r="H206" s="282" t="s">
        <v>1160</v>
      </c>
      <c r="I206" s="282"/>
      <c r="J206" s="282"/>
      <c r="K206" s="330"/>
    </row>
    <row r="207" s="1" customFormat="1" ht="15" customHeight="1">
      <c r="B207" s="307"/>
      <c r="C207" s="282"/>
      <c r="D207" s="282"/>
      <c r="E207" s="282"/>
      <c r="F207" s="305"/>
      <c r="G207" s="282"/>
      <c r="H207" s="282"/>
      <c r="I207" s="282"/>
      <c r="J207" s="282"/>
      <c r="K207" s="330"/>
    </row>
    <row r="208" s="1" customFormat="1" ht="15" customHeight="1">
      <c r="B208" s="307"/>
      <c r="C208" s="282" t="s">
        <v>1101</v>
      </c>
      <c r="D208" s="282"/>
      <c r="E208" s="282"/>
      <c r="F208" s="305" t="s">
        <v>80</v>
      </c>
      <c r="G208" s="282"/>
      <c r="H208" s="282" t="s">
        <v>1161</v>
      </c>
      <c r="I208" s="282"/>
      <c r="J208" s="282"/>
      <c r="K208" s="330"/>
    </row>
    <row r="209" s="1" customFormat="1" ht="15" customHeight="1">
      <c r="B209" s="307"/>
      <c r="C209" s="282"/>
      <c r="D209" s="282"/>
      <c r="E209" s="282"/>
      <c r="F209" s="305" t="s">
        <v>996</v>
      </c>
      <c r="G209" s="282"/>
      <c r="H209" s="282" t="s">
        <v>997</v>
      </c>
      <c r="I209" s="282"/>
      <c r="J209" s="282"/>
      <c r="K209" s="330"/>
    </row>
    <row r="210" s="1" customFormat="1" ht="15" customHeight="1">
      <c r="B210" s="307"/>
      <c r="C210" s="282"/>
      <c r="D210" s="282"/>
      <c r="E210" s="282"/>
      <c r="F210" s="305" t="s">
        <v>994</v>
      </c>
      <c r="G210" s="282"/>
      <c r="H210" s="282" t="s">
        <v>1162</v>
      </c>
      <c r="I210" s="282"/>
      <c r="J210" s="282"/>
      <c r="K210" s="330"/>
    </row>
    <row r="211" s="1" customFormat="1" ht="15" customHeight="1">
      <c r="B211" s="348"/>
      <c r="C211" s="282"/>
      <c r="D211" s="282"/>
      <c r="E211" s="282"/>
      <c r="F211" s="305" t="s">
        <v>998</v>
      </c>
      <c r="G211" s="343"/>
      <c r="H211" s="334" t="s">
        <v>999</v>
      </c>
      <c r="I211" s="334"/>
      <c r="J211" s="334"/>
      <c r="K211" s="349"/>
    </row>
    <row r="212" s="1" customFormat="1" ht="15" customHeight="1">
      <c r="B212" s="348"/>
      <c r="C212" s="282"/>
      <c r="D212" s="282"/>
      <c r="E212" s="282"/>
      <c r="F212" s="305" t="s">
        <v>1000</v>
      </c>
      <c r="G212" s="343"/>
      <c r="H212" s="334" t="s">
        <v>1163</v>
      </c>
      <c r="I212" s="334"/>
      <c r="J212" s="334"/>
      <c r="K212" s="349"/>
    </row>
    <row r="213" s="1" customFormat="1" ht="15" customHeight="1">
      <c r="B213" s="348"/>
      <c r="C213" s="282"/>
      <c r="D213" s="282"/>
      <c r="E213" s="282"/>
      <c r="F213" s="305"/>
      <c r="G213" s="343"/>
      <c r="H213" s="334"/>
      <c r="I213" s="334"/>
      <c r="J213" s="334"/>
      <c r="K213" s="349"/>
    </row>
    <row r="214" s="1" customFormat="1" ht="15" customHeight="1">
      <c r="B214" s="348"/>
      <c r="C214" s="282" t="s">
        <v>1125</v>
      </c>
      <c r="D214" s="282"/>
      <c r="E214" s="282"/>
      <c r="F214" s="305">
        <v>1</v>
      </c>
      <c r="G214" s="343"/>
      <c r="H214" s="334" t="s">
        <v>1164</v>
      </c>
      <c r="I214" s="334"/>
      <c r="J214" s="334"/>
      <c r="K214" s="349"/>
    </row>
    <row r="215" s="1" customFormat="1" ht="15" customHeight="1">
      <c r="B215" s="348"/>
      <c r="C215" s="282"/>
      <c r="D215" s="282"/>
      <c r="E215" s="282"/>
      <c r="F215" s="305">
        <v>2</v>
      </c>
      <c r="G215" s="343"/>
      <c r="H215" s="334" t="s">
        <v>1165</v>
      </c>
      <c r="I215" s="334"/>
      <c r="J215" s="334"/>
      <c r="K215" s="349"/>
    </row>
    <row r="216" s="1" customFormat="1" ht="15" customHeight="1">
      <c r="B216" s="348"/>
      <c r="C216" s="282"/>
      <c r="D216" s="282"/>
      <c r="E216" s="282"/>
      <c r="F216" s="305">
        <v>3</v>
      </c>
      <c r="G216" s="343"/>
      <c r="H216" s="334" t="s">
        <v>1166</v>
      </c>
      <c r="I216" s="334"/>
      <c r="J216" s="334"/>
      <c r="K216" s="349"/>
    </row>
    <row r="217" s="1" customFormat="1" ht="15" customHeight="1">
      <c r="B217" s="348"/>
      <c r="C217" s="282"/>
      <c r="D217" s="282"/>
      <c r="E217" s="282"/>
      <c r="F217" s="305">
        <v>4</v>
      </c>
      <c r="G217" s="343"/>
      <c r="H217" s="334" t="s">
        <v>1167</v>
      </c>
      <c r="I217" s="334"/>
      <c r="J217" s="334"/>
      <c r="K217" s="349"/>
    </row>
    <row r="218" s="1" customFormat="1" ht="12.75" customHeight="1">
      <c r="B218" s="350"/>
      <c r="C218" s="351"/>
      <c r="D218" s="351"/>
      <c r="E218" s="351"/>
      <c r="F218" s="351"/>
      <c r="G218" s="351"/>
      <c r="H218" s="351"/>
      <c r="I218" s="351"/>
      <c r="J218" s="351"/>
      <c r="K218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Interakční prvek IP1 a krajinná zeleň KZ1 k.ú.Kouty u Poděbrad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83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109</v>
      </c>
      <c r="G12" s="39"/>
      <c r="H12" s="39"/>
      <c r="I12" s="133" t="s">
        <v>24</v>
      </c>
      <c r="J12" s="138" t="str">
        <f>'Rekapitulace stavby'!AN8</f>
        <v>30. 7. 2021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ROUND((SUM(BE86:BE409)),  2)</f>
        <v>0</v>
      </c>
      <c r="G33" s="39"/>
      <c r="H33" s="39"/>
      <c r="I33" s="149">
        <v>0.20999999999999999</v>
      </c>
      <c r="J33" s="148">
        <f>ROUND(((SUM(BE86:BE409))*I33),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ROUND((SUM(BF86:BF409)),  2)</f>
        <v>0</v>
      </c>
      <c r="G34" s="39"/>
      <c r="H34" s="39"/>
      <c r="I34" s="149">
        <v>0.14999999999999999</v>
      </c>
      <c r="J34" s="148">
        <f>ROUND(((SUM(BF86:BF409))*I34),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ROUND((SUM(BG86:BG409)),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ROUND((SUM(BH86:BH409)),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ROUND((SUM(BI86:BI409)),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Interakční prvek IP1 a krajinná zeleň KZ1 k.ú.Kouty u Poděbrad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801 - Interakční prvek IP1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Polní cesta VC1</v>
      </c>
      <c r="G52" s="41"/>
      <c r="H52" s="41"/>
      <c r="I52" s="33" t="s">
        <v>24</v>
      </c>
      <c r="J52" s="73" t="str">
        <f>IF(J12="","",J12)</f>
        <v>30. 7. 2021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ČR-SPÚ,Krajský pozemkový úřad pro Středočeský kraj</v>
      </c>
      <c r="G54" s="41"/>
      <c r="H54" s="41"/>
      <c r="I54" s="33" t="s">
        <v>32</v>
      </c>
      <c r="J54" s="37" t="str">
        <f>E21</f>
        <v>VDI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Ing.Baladová Z.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116</v>
      </c>
      <c r="E62" s="175"/>
      <c r="F62" s="175"/>
      <c r="G62" s="175"/>
      <c r="H62" s="175"/>
      <c r="I62" s="175"/>
      <c r="J62" s="176">
        <f>J354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117</v>
      </c>
      <c r="E63" s="175"/>
      <c r="F63" s="175"/>
      <c r="G63" s="175"/>
      <c r="H63" s="175"/>
      <c r="I63" s="175"/>
      <c r="J63" s="176">
        <f>J382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118</v>
      </c>
      <c r="E64" s="175"/>
      <c r="F64" s="175"/>
      <c r="G64" s="175"/>
      <c r="H64" s="175"/>
      <c r="I64" s="175"/>
      <c r="J64" s="176">
        <f>J395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119</v>
      </c>
      <c r="E65" s="169"/>
      <c r="F65" s="169"/>
      <c r="G65" s="169"/>
      <c r="H65" s="169"/>
      <c r="I65" s="169"/>
      <c r="J65" s="170">
        <f>J397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120</v>
      </c>
      <c r="E66" s="175"/>
      <c r="F66" s="175"/>
      <c r="G66" s="175"/>
      <c r="H66" s="175"/>
      <c r="I66" s="175"/>
      <c r="J66" s="176">
        <f>J398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121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Interakční prvek IP1 a krajinná zeleň KZ1 k.ú.Kouty u Poděbrad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107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801 - Interakční prvek IP1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22</v>
      </c>
      <c r="D80" s="41"/>
      <c r="E80" s="41"/>
      <c r="F80" s="28" t="str">
        <f>F12</f>
        <v>Polní cesta VC1</v>
      </c>
      <c r="G80" s="41"/>
      <c r="H80" s="41"/>
      <c r="I80" s="33" t="s">
        <v>24</v>
      </c>
      <c r="J80" s="73" t="str">
        <f>IF(J12="","",J12)</f>
        <v>30. 7. 2021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26</v>
      </c>
      <c r="D82" s="41"/>
      <c r="E82" s="41"/>
      <c r="F82" s="28" t="str">
        <f>E15</f>
        <v>ČR-SPÚ,Krajský pozemkový úřad pro Středočeský kraj</v>
      </c>
      <c r="G82" s="41"/>
      <c r="H82" s="41"/>
      <c r="I82" s="33" t="s">
        <v>32</v>
      </c>
      <c r="J82" s="37" t="str">
        <f>E21</f>
        <v>VDI Projekt s.r.o.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30</v>
      </c>
      <c r="D83" s="41"/>
      <c r="E83" s="41"/>
      <c r="F83" s="28" t="str">
        <f>IF(E18="","",E18)</f>
        <v>Vyplň údaj</v>
      </c>
      <c r="G83" s="41"/>
      <c r="H83" s="41"/>
      <c r="I83" s="33" t="s">
        <v>35</v>
      </c>
      <c r="J83" s="37" t="str">
        <f>E24</f>
        <v>Ing.Baladová Z.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122</v>
      </c>
      <c r="D85" s="181" t="s">
        <v>58</v>
      </c>
      <c r="E85" s="181" t="s">
        <v>54</v>
      </c>
      <c r="F85" s="181" t="s">
        <v>55</v>
      </c>
      <c r="G85" s="181" t="s">
        <v>123</v>
      </c>
      <c r="H85" s="181" t="s">
        <v>124</v>
      </c>
      <c r="I85" s="181" t="s">
        <v>125</v>
      </c>
      <c r="J85" s="181" t="s">
        <v>112</v>
      </c>
      <c r="K85" s="182" t="s">
        <v>126</v>
      </c>
      <c r="L85" s="183"/>
      <c r="M85" s="93" t="s">
        <v>21</v>
      </c>
      <c r="N85" s="94" t="s">
        <v>43</v>
      </c>
      <c r="O85" s="94" t="s">
        <v>127</v>
      </c>
      <c r="P85" s="94" t="s">
        <v>128</v>
      </c>
      <c r="Q85" s="94" t="s">
        <v>129</v>
      </c>
      <c r="R85" s="94" t="s">
        <v>130</v>
      </c>
      <c r="S85" s="94" t="s">
        <v>131</v>
      </c>
      <c r="T85" s="95" t="s">
        <v>132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133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P87+P397</f>
        <v>0</v>
      </c>
      <c r="Q86" s="97"/>
      <c r="R86" s="186">
        <f>R87+R397</f>
        <v>4.8713900000000008</v>
      </c>
      <c r="S86" s="97"/>
      <c r="T86" s="187">
        <f>T87+T397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72</v>
      </c>
      <c r="AU86" s="18" t="s">
        <v>113</v>
      </c>
      <c r="BK86" s="188">
        <f>BK87+BK397</f>
        <v>0</v>
      </c>
    </row>
    <row r="87" s="12" customFormat="1" ht="25.92" customHeight="1">
      <c r="A87" s="12"/>
      <c r="B87" s="189"/>
      <c r="C87" s="190"/>
      <c r="D87" s="191" t="s">
        <v>72</v>
      </c>
      <c r="E87" s="192" t="s">
        <v>134</v>
      </c>
      <c r="F87" s="192" t="s">
        <v>134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P88+P354+P382+P395</f>
        <v>0</v>
      </c>
      <c r="Q87" s="197"/>
      <c r="R87" s="198">
        <f>R88+R354+R382+R395</f>
        <v>4.8713900000000008</v>
      </c>
      <c r="S87" s="197"/>
      <c r="T87" s="199">
        <f>T88+T354+T382+T395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81</v>
      </c>
      <c r="AT87" s="201" t="s">
        <v>72</v>
      </c>
      <c r="AU87" s="201" t="s">
        <v>73</v>
      </c>
      <c r="AY87" s="200" t="s">
        <v>135</v>
      </c>
      <c r="BK87" s="202">
        <f>BK88+BK354+BK382+BK395</f>
        <v>0</v>
      </c>
    </row>
    <row r="88" s="12" customFormat="1" ht="22.8" customHeight="1">
      <c r="A88" s="12"/>
      <c r="B88" s="189"/>
      <c r="C88" s="190"/>
      <c r="D88" s="191" t="s">
        <v>72</v>
      </c>
      <c r="E88" s="203" t="s">
        <v>81</v>
      </c>
      <c r="F88" s="203" t="s">
        <v>136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SUM(P89:P353)</f>
        <v>0</v>
      </c>
      <c r="Q88" s="197"/>
      <c r="R88" s="198">
        <f>SUM(R89:R353)</f>
        <v>3.8151400000000004</v>
      </c>
      <c r="S88" s="197"/>
      <c r="T88" s="199">
        <f>SUM(T89:T353)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81</v>
      </c>
      <c r="AT88" s="201" t="s">
        <v>72</v>
      </c>
      <c r="AU88" s="201" t="s">
        <v>81</v>
      </c>
      <c r="AY88" s="200" t="s">
        <v>135</v>
      </c>
      <c r="BK88" s="202">
        <f>SUM(BK89:BK353)</f>
        <v>0</v>
      </c>
    </row>
    <row r="89" s="2" customFormat="1" ht="16.5" customHeight="1">
      <c r="A89" s="39"/>
      <c r="B89" s="40"/>
      <c r="C89" s="205" t="s">
        <v>81</v>
      </c>
      <c r="D89" s="205" t="s">
        <v>137</v>
      </c>
      <c r="E89" s="206" t="s">
        <v>138</v>
      </c>
      <c r="F89" s="207" t="s">
        <v>139</v>
      </c>
      <c r="G89" s="208" t="s">
        <v>140</v>
      </c>
      <c r="H89" s="209">
        <v>1030</v>
      </c>
      <c r="I89" s="210"/>
      <c r="J89" s="211">
        <f>ROUND(I89*H89,2)</f>
        <v>0</v>
      </c>
      <c r="K89" s="207" t="s">
        <v>141</v>
      </c>
      <c r="L89" s="45"/>
      <c r="M89" s="212" t="s">
        <v>21</v>
      </c>
      <c r="N89" s="213" t="s">
        <v>44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142</v>
      </c>
      <c r="AT89" s="216" t="s">
        <v>137</v>
      </c>
      <c r="AU89" s="216" t="s">
        <v>84</v>
      </c>
      <c r="AY89" s="18" t="s">
        <v>135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81</v>
      </c>
      <c r="BK89" s="217">
        <f>ROUND(I89*H89,2)</f>
        <v>0</v>
      </c>
      <c r="BL89" s="18" t="s">
        <v>142</v>
      </c>
      <c r="BM89" s="216" t="s">
        <v>143</v>
      </c>
    </row>
    <row r="90" s="2" customFormat="1">
      <c r="A90" s="39"/>
      <c r="B90" s="40"/>
      <c r="C90" s="41"/>
      <c r="D90" s="218" t="s">
        <v>144</v>
      </c>
      <c r="E90" s="41"/>
      <c r="F90" s="219" t="s">
        <v>145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144</v>
      </c>
      <c r="AU90" s="18" t="s">
        <v>84</v>
      </c>
    </row>
    <row r="91" s="13" customFormat="1">
      <c r="A91" s="13"/>
      <c r="B91" s="223"/>
      <c r="C91" s="224"/>
      <c r="D91" s="218" t="s">
        <v>146</v>
      </c>
      <c r="E91" s="225" t="s">
        <v>21</v>
      </c>
      <c r="F91" s="226" t="s">
        <v>147</v>
      </c>
      <c r="G91" s="224"/>
      <c r="H91" s="227">
        <v>1030</v>
      </c>
      <c r="I91" s="228"/>
      <c r="J91" s="224"/>
      <c r="K91" s="224"/>
      <c r="L91" s="229"/>
      <c r="M91" s="230"/>
      <c r="N91" s="231"/>
      <c r="O91" s="231"/>
      <c r="P91" s="231"/>
      <c r="Q91" s="231"/>
      <c r="R91" s="231"/>
      <c r="S91" s="231"/>
      <c r="T91" s="23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3" t="s">
        <v>146</v>
      </c>
      <c r="AU91" s="233" t="s">
        <v>84</v>
      </c>
      <c r="AV91" s="13" t="s">
        <v>84</v>
      </c>
      <c r="AW91" s="13" t="s">
        <v>34</v>
      </c>
      <c r="AX91" s="13" t="s">
        <v>73</v>
      </c>
      <c r="AY91" s="233" t="s">
        <v>135</v>
      </c>
    </row>
    <row r="92" s="14" customFormat="1">
      <c r="A92" s="14"/>
      <c r="B92" s="234"/>
      <c r="C92" s="235"/>
      <c r="D92" s="218" t="s">
        <v>146</v>
      </c>
      <c r="E92" s="236" t="s">
        <v>21</v>
      </c>
      <c r="F92" s="237" t="s">
        <v>148</v>
      </c>
      <c r="G92" s="235"/>
      <c r="H92" s="238">
        <v>1030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4" t="s">
        <v>146</v>
      </c>
      <c r="AU92" s="244" t="s">
        <v>84</v>
      </c>
      <c r="AV92" s="14" t="s">
        <v>142</v>
      </c>
      <c r="AW92" s="14" t="s">
        <v>34</v>
      </c>
      <c r="AX92" s="14" t="s">
        <v>81</v>
      </c>
      <c r="AY92" s="244" t="s">
        <v>135</v>
      </c>
    </row>
    <row r="93" s="2" customFormat="1" ht="21.75" customHeight="1">
      <c r="A93" s="39"/>
      <c r="B93" s="40"/>
      <c r="C93" s="205" t="s">
        <v>84</v>
      </c>
      <c r="D93" s="205" t="s">
        <v>137</v>
      </c>
      <c r="E93" s="206" t="s">
        <v>149</v>
      </c>
      <c r="F93" s="207" t="s">
        <v>150</v>
      </c>
      <c r="G93" s="208" t="s">
        <v>140</v>
      </c>
      <c r="H93" s="209">
        <v>9219</v>
      </c>
      <c r="I93" s="210"/>
      <c r="J93" s="211">
        <f>ROUND(I93*H93,2)</f>
        <v>0</v>
      </c>
      <c r="K93" s="207" t="s">
        <v>141</v>
      </c>
      <c r="L93" s="45"/>
      <c r="M93" s="212" t="s">
        <v>21</v>
      </c>
      <c r="N93" s="213" t="s">
        <v>44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142</v>
      </c>
      <c r="AT93" s="216" t="s">
        <v>137</v>
      </c>
      <c r="AU93" s="216" t="s">
        <v>84</v>
      </c>
      <c r="AY93" s="18" t="s">
        <v>135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81</v>
      </c>
      <c r="BK93" s="217">
        <f>ROUND(I93*H93,2)</f>
        <v>0</v>
      </c>
      <c r="BL93" s="18" t="s">
        <v>142</v>
      </c>
      <c r="BM93" s="216" t="s">
        <v>151</v>
      </c>
    </row>
    <row r="94" s="2" customFormat="1">
      <c r="A94" s="39"/>
      <c r="B94" s="40"/>
      <c r="C94" s="41"/>
      <c r="D94" s="218" t="s">
        <v>144</v>
      </c>
      <c r="E94" s="41"/>
      <c r="F94" s="219" t="s">
        <v>145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144</v>
      </c>
      <c r="AU94" s="18" t="s">
        <v>84</v>
      </c>
    </row>
    <row r="95" s="13" customFormat="1">
      <c r="A95" s="13"/>
      <c r="B95" s="223"/>
      <c r="C95" s="224"/>
      <c r="D95" s="218" t="s">
        <v>146</v>
      </c>
      <c r="E95" s="225" t="s">
        <v>21</v>
      </c>
      <c r="F95" s="226" t="s">
        <v>152</v>
      </c>
      <c r="G95" s="224"/>
      <c r="H95" s="227">
        <v>9219</v>
      </c>
      <c r="I95" s="228"/>
      <c r="J95" s="224"/>
      <c r="K95" s="224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146</v>
      </c>
      <c r="AU95" s="233" t="s">
        <v>84</v>
      </c>
      <c r="AV95" s="13" t="s">
        <v>84</v>
      </c>
      <c r="AW95" s="13" t="s">
        <v>34</v>
      </c>
      <c r="AX95" s="13" t="s">
        <v>73</v>
      </c>
      <c r="AY95" s="233" t="s">
        <v>135</v>
      </c>
    </row>
    <row r="96" s="14" customFormat="1">
      <c r="A96" s="14"/>
      <c r="B96" s="234"/>
      <c r="C96" s="235"/>
      <c r="D96" s="218" t="s">
        <v>146</v>
      </c>
      <c r="E96" s="236" t="s">
        <v>21</v>
      </c>
      <c r="F96" s="237" t="s">
        <v>148</v>
      </c>
      <c r="G96" s="235"/>
      <c r="H96" s="238">
        <v>9219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4" t="s">
        <v>146</v>
      </c>
      <c r="AU96" s="244" t="s">
        <v>84</v>
      </c>
      <c r="AV96" s="14" t="s">
        <v>142</v>
      </c>
      <c r="AW96" s="14" t="s">
        <v>34</v>
      </c>
      <c r="AX96" s="14" t="s">
        <v>81</v>
      </c>
      <c r="AY96" s="244" t="s">
        <v>135</v>
      </c>
    </row>
    <row r="97" s="2" customFormat="1" ht="16.5" customHeight="1">
      <c r="A97" s="39"/>
      <c r="B97" s="40"/>
      <c r="C97" s="205" t="s">
        <v>153</v>
      </c>
      <c r="D97" s="205" t="s">
        <v>137</v>
      </c>
      <c r="E97" s="206" t="s">
        <v>154</v>
      </c>
      <c r="F97" s="207" t="s">
        <v>155</v>
      </c>
      <c r="G97" s="208" t="s">
        <v>140</v>
      </c>
      <c r="H97" s="209">
        <v>675</v>
      </c>
      <c r="I97" s="210"/>
      <c r="J97" s="211">
        <f>ROUND(I97*H97,2)</f>
        <v>0</v>
      </c>
      <c r="K97" s="207" t="s">
        <v>141</v>
      </c>
      <c r="L97" s="45"/>
      <c r="M97" s="212" t="s">
        <v>21</v>
      </c>
      <c r="N97" s="213" t="s">
        <v>44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142</v>
      </c>
      <c r="AT97" s="216" t="s">
        <v>137</v>
      </c>
      <c r="AU97" s="216" t="s">
        <v>84</v>
      </c>
      <c r="AY97" s="18" t="s">
        <v>135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81</v>
      </c>
      <c r="BK97" s="217">
        <f>ROUND(I97*H97,2)</f>
        <v>0</v>
      </c>
      <c r="BL97" s="18" t="s">
        <v>142</v>
      </c>
      <c r="BM97" s="216" t="s">
        <v>156</v>
      </c>
    </row>
    <row r="98" s="2" customFormat="1">
      <c r="A98" s="39"/>
      <c r="B98" s="40"/>
      <c r="C98" s="41"/>
      <c r="D98" s="218" t="s">
        <v>144</v>
      </c>
      <c r="E98" s="41"/>
      <c r="F98" s="219" t="s">
        <v>157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144</v>
      </c>
      <c r="AU98" s="18" t="s">
        <v>84</v>
      </c>
    </row>
    <row r="99" s="13" customFormat="1">
      <c r="A99" s="13"/>
      <c r="B99" s="223"/>
      <c r="C99" s="224"/>
      <c r="D99" s="218" t="s">
        <v>146</v>
      </c>
      <c r="E99" s="225" t="s">
        <v>21</v>
      </c>
      <c r="F99" s="226" t="s">
        <v>158</v>
      </c>
      <c r="G99" s="224"/>
      <c r="H99" s="227">
        <v>675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146</v>
      </c>
      <c r="AU99" s="233" t="s">
        <v>84</v>
      </c>
      <c r="AV99" s="13" t="s">
        <v>84</v>
      </c>
      <c r="AW99" s="13" t="s">
        <v>34</v>
      </c>
      <c r="AX99" s="13" t="s">
        <v>73</v>
      </c>
      <c r="AY99" s="233" t="s">
        <v>135</v>
      </c>
    </row>
    <row r="100" s="14" customFormat="1">
      <c r="A100" s="14"/>
      <c r="B100" s="234"/>
      <c r="C100" s="235"/>
      <c r="D100" s="218" t="s">
        <v>146</v>
      </c>
      <c r="E100" s="236" t="s">
        <v>21</v>
      </c>
      <c r="F100" s="237" t="s">
        <v>148</v>
      </c>
      <c r="G100" s="235"/>
      <c r="H100" s="238">
        <v>675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4" t="s">
        <v>146</v>
      </c>
      <c r="AU100" s="244" t="s">
        <v>84</v>
      </c>
      <c r="AV100" s="14" t="s">
        <v>142</v>
      </c>
      <c r="AW100" s="14" t="s">
        <v>34</v>
      </c>
      <c r="AX100" s="14" t="s">
        <v>81</v>
      </c>
      <c r="AY100" s="244" t="s">
        <v>135</v>
      </c>
    </row>
    <row r="101" s="2" customFormat="1">
      <c r="A101" s="39"/>
      <c r="B101" s="40"/>
      <c r="C101" s="205" t="s">
        <v>142</v>
      </c>
      <c r="D101" s="205" t="s">
        <v>137</v>
      </c>
      <c r="E101" s="206" t="s">
        <v>159</v>
      </c>
      <c r="F101" s="207" t="s">
        <v>160</v>
      </c>
      <c r="G101" s="208" t="s">
        <v>140</v>
      </c>
      <c r="H101" s="209">
        <v>500</v>
      </c>
      <c r="I101" s="210"/>
      <c r="J101" s="211">
        <f>ROUND(I101*H101,2)</f>
        <v>0</v>
      </c>
      <c r="K101" s="207" t="s">
        <v>141</v>
      </c>
      <c r="L101" s="45"/>
      <c r="M101" s="212" t="s">
        <v>21</v>
      </c>
      <c r="N101" s="213" t="s">
        <v>44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142</v>
      </c>
      <c r="AT101" s="216" t="s">
        <v>137</v>
      </c>
      <c r="AU101" s="216" t="s">
        <v>84</v>
      </c>
      <c r="AY101" s="18" t="s">
        <v>135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81</v>
      </c>
      <c r="BK101" s="217">
        <f>ROUND(I101*H101,2)</f>
        <v>0</v>
      </c>
      <c r="BL101" s="18" t="s">
        <v>142</v>
      </c>
      <c r="BM101" s="216" t="s">
        <v>161</v>
      </c>
    </row>
    <row r="102" s="2" customFormat="1">
      <c r="A102" s="39"/>
      <c r="B102" s="40"/>
      <c r="C102" s="41"/>
      <c r="D102" s="218" t="s">
        <v>144</v>
      </c>
      <c r="E102" s="41"/>
      <c r="F102" s="219" t="s">
        <v>162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144</v>
      </c>
      <c r="AU102" s="18" t="s">
        <v>84</v>
      </c>
    </row>
    <row r="103" s="13" customFormat="1">
      <c r="A103" s="13"/>
      <c r="B103" s="223"/>
      <c r="C103" s="224"/>
      <c r="D103" s="218" t="s">
        <v>146</v>
      </c>
      <c r="E103" s="225" t="s">
        <v>21</v>
      </c>
      <c r="F103" s="226" t="s">
        <v>163</v>
      </c>
      <c r="G103" s="224"/>
      <c r="H103" s="227">
        <v>500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146</v>
      </c>
      <c r="AU103" s="233" t="s">
        <v>84</v>
      </c>
      <c r="AV103" s="13" t="s">
        <v>84</v>
      </c>
      <c r="AW103" s="13" t="s">
        <v>34</v>
      </c>
      <c r="AX103" s="13" t="s">
        <v>73</v>
      </c>
      <c r="AY103" s="233" t="s">
        <v>135</v>
      </c>
    </row>
    <row r="104" s="14" customFormat="1">
      <c r="A104" s="14"/>
      <c r="B104" s="234"/>
      <c r="C104" s="235"/>
      <c r="D104" s="218" t="s">
        <v>146</v>
      </c>
      <c r="E104" s="236" t="s">
        <v>21</v>
      </c>
      <c r="F104" s="237" t="s">
        <v>148</v>
      </c>
      <c r="G104" s="235"/>
      <c r="H104" s="238">
        <v>500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146</v>
      </c>
      <c r="AU104" s="244" t="s">
        <v>84</v>
      </c>
      <c r="AV104" s="14" t="s">
        <v>142</v>
      </c>
      <c r="AW104" s="14" t="s">
        <v>34</v>
      </c>
      <c r="AX104" s="14" t="s">
        <v>81</v>
      </c>
      <c r="AY104" s="244" t="s">
        <v>135</v>
      </c>
    </row>
    <row r="105" s="2" customFormat="1" ht="21.75" customHeight="1">
      <c r="A105" s="39"/>
      <c r="B105" s="40"/>
      <c r="C105" s="205" t="s">
        <v>164</v>
      </c>
      <c r="D105" s="205" t="s">
        <v>137</v>
      </c>
      <c r="E105" s="206" t="s">
        <v>165</v>
      </c>
      <c r="F105" s="207" t="s">
        <v>166</v>
      </c>
      <c r="G105" s="208" t="s">
        <v>167</v>
      </c>
      <c r="H105" s="209">
        <v>15</v>
      </c>
      <c r="I105" s="210"/>
      <c r="J105" s="211">
        <f>ROUND(I105*H105,2)</f>
        <v>0</v>
      </c>
      <c r="K105" s="207" t="s">
        <v>141</v>
      </c>
      <c r="L105" s="45"/>
      <c r="M105" s="212" t="s">
        <v>21</v>
      </c>
      <c r="N105" s="213" t="s">
        <v>44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142</v>
      </c>
      <c r="AT105" s="216" t="s">
        <v>137</v>
      </c>
      <c r="AU105" s="216" t="s">
        <v>84</v>
      </c>
      <c r="AY105" s="18" t="s">
        <v>135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81</v>
      </c>
      <c r="BK105" s="217">
        <f>ROUND(I105*H105,2)</f>
        <v>0</v>
      </c>
      <c r="BL105" s="18" t="s">
        <v>142</v>
      </c>
      <c r="BM105" s="216" t="s">
        <v>168</v>
      </c>
    </row>
    <row r="106" s="2" customFormat="1">
      <c r="A106" s="39"/>
      <c r="B106" s="40"/>
      <c r="C106" s="41"/>
      <c r="D106" s="218" t="s">
        <v>144</v>
      </c>
      <c r="E106" s="41"/>
      <c r="F106" s="219" t="s">
        <v>169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144</v>
      </c>
      <c r="AU106" s="18" t="s">
        <v>84</v>
      </c>
    </row>
    <row r="107" s="13" customFormat="1">
      <c r="A107" s="13"/>
      <c r="B107" s="223"/>
      <c r="C107" s="224"/>
      <c r="D107" s="218" t="s">
        <v>146</v>
      </c>
      <c r="E107" s="225" t="s">
        <v>21</v>
      </c>
      <c r="F107" s="226" t="s">
        <v>170</v>
      </c>
      <c r="G107" s="224"/>
      <c r="H107" s="227">
        <v>15</v>
      </c>
      <c r="I107" s="228"/>
      <c r="J107" s="224"/>
      <c r="K107" s="224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146</v>
      </c>
      <c r="AU107" s="233" t="s">
        <v>84</v>
      </c>
      <c r="AV107" s="13" t="s">
        <v>84</v>
      </c>
      <c r="AW107" s="13" t="s">
        <v>34</v>
      </c>
      <c r="AX107" s="13" t="s">
        <v>73</v>
      </c>
      <c r="AY107" s="233" t="s">
        <v>135</v>
      </c>
    </row>
    <row r="108" s="14" customFormat="1">
      <c r="A108" s="14"/>
      <c r="B108" s="234"/>
      <c r="C108" s="235"/>
      <c r="D108" s="218" t="s">
        <v>146</v>
      </c>
      <c r="E108" s="236" t="s">
        <v>21</v>
      </c>
      <c r="F108" s="237" t="s">
        <v>148</v>
      </c>
      <c r="G108" s="235"/>
      <c r="H108" s="238">
        <v>15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146</v>
      </c>
      <c r="AU108" s="244" t="s">
        <v>84</v>
      </c>
      <c r="AV108" s="14" t="s">
        <v>142</v>
      </c>
      <c r="AW108" s="14" t="s">
        <v>34</v>
      </c>
      <c r="AX108" s="14" t="s">
        <v>81</v>
      </c>
      <c r="AY108" s="244" t="s">
        <v>135</v>
      </c>
    </row>
    <row r="109" s="2" customFormat="1" ht="21.75" customHeight="1">
      <c r="A109" s="39"/>
      <c r="B109" s="40"/>
      <c r="C109" s="205" t="s">
        <v>171</v>
      </c>
      <c r="D109" s="205" t="s">
        <v>137</v>
      </c>
      <c r="E109" s="206" t="s">
        <v>172</v>
      </c>
      <c r="F109" s="207" t="s">
        <v>173</v>
      </c>
      <c r="G109" s="208" t="s">
        <v>167</v>
      </c>
      <c r="H109" s="209">
        <v>4</v>
      </c>
      <c r="I109" s="210"/>
      <c r="J109" s="211">
        <f>ROUND(I109*H109,2)</f>
        <v>0</v>
      </c>
      <c r="K109" s="207" t="s">
        <v>141</v>
      </c>
      <c r="L109" s="45"/>
      <c r="M109" s="212" t="s">
        <v>21</v>
      </c>
      <c r="N109" s="213" t="s">
        <v>44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142</v>
      </c>
      <c r="AT109" s="216" t="s">
        <v>137</v>
      </c>
      <c r="AU109" s="216" t="s">
        <v>84</v>
      </c>
      <c r="AY109" s="18" t="s">
        <v>135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81</v>
      </c>
      <c r="BK109" s="217">
        <f>ROUND(I109*H109,2)</f>
        <v>0</v>
      </c>
      <c r="BL109" s="18" t="s">
        <v>142</v>
      </c>
      <c r="BM109" s="216" t="s">
        <v>174</v>
      </c>
    </row>
    <row r="110" s="2" customFormat="1">
      <c r="A110" s="39"/>
      <c r="B110" s="40"/>
      <c r="C110" s="41"/>
      <c r="D110" s="218" t="s">
        <v>144</v>
      </c>
      <c r="E110" s="41"/>
      <c r="F110" s="219" t="s">
        <v>169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144</v>
      </c>
      <c r="AU110" s="18" t="s">
        <v>84</v>
      </c>
    </row>
    <row r="111" s="13" customFormat="1">
      <c r="A111" s="13"/>
      <c r="B111" s="223"/>
      <c r="C111" s="224"/>
      <c r="D111" s="218" t="s">
        <v>146</v>
      </c>
      <c r="E111" s="225" t="s">
        <v>21</v>
      </c>
      <c r="F111" s="226" t="s">
        <v>175</v>
      </c>
      <c r="G111" s="224"/>
      <c r="H111" s="227">
        <v>4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146</v>
      </c>
      <c r="AU111" s="233" t="s">
        <v>84</v>
      </c>
      <c r="AV111" s="13" t="s">
        <v>84</v>
      </c>
      <c r="AW111" s="13" t="s">
        <v>34</v>
      </c>
      <c r="AX111" s="13" t="s">
        <v>73</v>
      </c>
      <c r="AY111" s="233" t="s">
        <v>135</v>
      </c>
    </row>
    <row r="112" s="14" customFormat="1">
      <c r="A112" s="14"/>
      <c r="B112" s="234"/>
      <c r="C112" s="235"/>
      <c r="D112" s="218" t="s">
        <v>146</v>
      </c>
      <c r="E112" s="236" t="s">
        <v>21</v>
      </c>
      <c r="F112" s="237" t="s">
        <v>148</v>
      </c>
      <c r="G112" s="235"/>
      <c r="H112" s="238">
        <v>4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146</v>
      </c>
      <c r="AU112" s="244" t="s">
        <v>84</v>
      </c>
      <c r="AV112" s="14" t="s">
        <v>142</v>
      </c>
      <c r="AW112" s="14" t="s">
        <v>34</v>
      </c>
      <c r="AX112" s="14" t="s">
        <v>81</v>
      </c>
      <c r="AY112" s="244" t="s">
        <v>135</v>
      </c>
    </row>
    <row r="113" s="2" customFormat="1" ht="21.75" customHeight="1">
      <c r="A113" s="39"/>
      <c r="B113" s="40"/>
      <c r="C113" s="205" t="s">
        <v>176</v>
      </c>
      <c r="D113" s="205" t="s">
        <v>137</v>
      </c>
      <c r="E113" s="206" t="s">
        <v>177</v>
      </c>
      <c r="F113" s="207" t="s">
        <v>178</v>
      </c>
      <c r="G113" s="208" t="s">
        <v>167</v>
      </c>
      <c r="H113" s="209">
        <v>2</v>
      </c>
      <c r="I113" s="210"/>
      <c r="J113" s="211">
        <f>ROUND(I113*H113,2)</f>
        <v>0</v>
      </c>
      <c r="K113" s="207" t="s">
        <v>141</v>
      </c>
      <c r="L113" s="45"/>
      <c r="M113" s="212" t="s">
        <v>21</v>
      </c>
      <c r="N113" s="213" t="s">
        <v>44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142</v>
      </c>
      <c r="AT113" s="216" t="s">
        <v>137</v>
      </c>
      <c r="AU113" s="216" t="s">
        <v>84</v>
      </c>
      <c r="AY113" s="18" t="s">
        <v>135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81</v>
      </c>
      <c r="BK113" s="217">
        <f>ROUND(I113*H113,2)</f>
        <v>0</v>
      </c>
      <c r="BL113" s="18" t="s">
        <v>142</v>
      </c>
      <c r="BM113" s="216" t="s">
        <v>179</v>
      </c>
    </row>
    <row r="114" s="2" customFormat="1">
      <c r="A114" s="39"/>
      <c r="B114" s="40"/>
      <c r="C114" s="41"/>
      <c r="D114" s="218" t="s">
        <v>144</v>
      </c>
      <c r="E114" s="41"/>
      <c r="F114" s="219" t="s">
        <v>169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144</v>
      </c>
      <c r="AU114" s="18" t="s">
        <v>84</v>
      </c>
    </row>
    <row r="115" s="13" customFormat="1">
      <c r="A115" s="13"/>
      <c r="B115" s="223"/>
      <c r="C115" s="224"/>
      <c r="D115" s="218" t="s">
        <v>146</v>
      </c>
      <c r="E115" s="225" t="s">
        <v>21</v>
      </c>
      <c r="F115" s="226" t="s">
        <v>180</v>
      </c>
      <c r="G115" s="224"/>
      <c r="H115" s="227">
        <v>2</v>
      </c>
      <c r="I115" s="228"/>
      <c r="J115" s="224"/>
      <c r="K115" s="224"/>
      <c r="L115" s="229"/>
      <c r="M115" s="230"/>
      <c r="N115" s="231"/>
      <c r="O115" s="231"/>
      <c r="P115" s="231"/>
      <c r="Q115" s="231"/>
      <c r="R115" s="231"/>
      <c r="S115" s="231"/>
      <c r="T115" s="23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3" t="s">
        <v>146</v>
      </c>
      <c r="AU115" s="233" t="s">
        <v>84</v>
      </c>
      <c r="AV115" s="13" t="s">
        <v>84</v>
      </c>
      <c r="AW115" s="13" t="s">
        <v>34</v>
      </c>
      <c r="AX115" s="13" t="s">
        <v>73</v>
      </c>
      <c r="AY115" s="233" t="s">
        <v>135</v>
      </c>
    </row>
    <row r="116" s="14" customFormat="1">
      <c r="A116" s="14"/>
      <c r="B116" s="234"/>
      <c r="C116" s="235"/>
      <c r="D116" s="218" t="s">
        <v>146</v>
      </c>
      <c r="E116" s="236" t="s">
        <v>21</v>
      </c>
      <c r="F116" s="237" t="s">
        <v>148</v>
      </c>
      <c r="G116" s="235"/>
      <c r="H116" s="238">
        <v>2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4" t="s">
        <v>146</v>
      </c>
      <c r="AU116" s="244" t="s">
        <v>84</v>
      </c>
      <c r="AV116" s="14" t="s">
        <v>142</v>
      </c>
      <c r="AW116" s="14" t="s">
        <v>34</v>
      </c>
      <c r="AX116" s="14" t="s">
        <v>81</v>
      </c>
      <c r="AY116" s="244" t="s">
        <v>135</v>
      </c>
    </row>
    <row r="117" s="2" customFormat="1">
      <c r="A117" s="39"/>
      <c r="B117" s="40"/>
      <c r="C117" s="205" t="s">
        <v>181</v>
      </c>
      <c r="D117" s="205" t="s">
        <v>137</v>
      </c>
      <c r="E117" s="206" t="s">
        <v>182</v>
      </c>
      <c r="F117" s="207" t="s">
        <v>183</v>
      </c>
      <c r="G117" s="208" t="s">
        <v>167</v>
      </c>
      <c r="H117" s="209">
        <v>19</v>
      </c>
      <c r="I117" s="210"/>
      <c r="J117" s="211">
        <f>ROUND(I117*H117,2)</f>
        <v>0</v>
      </c>
      <c r="K117" s="207" t="s">
        <v>141</v>
      </c>
      <c r="L117" s="45"/>
      <c r="M117" s="212" t="s">
        <v>21</v>
      </c>
      <c r="N117" s="213" t="s">
        <v>44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142</v>
      </c>
      <c r="AT117" s="216" t="s">
        <v>137</v>
      </c>
      <c r="AU117" s="216" t="s">
        <v>84</v>
      </c>
      <c r="AY117" s="18" t="s">
        <v>135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81</v>
      </c>
      <c r="BK117" s="217">
        <f>ROUND(I117*H117,2)</f>
        <v>0</v>
      </c>
      <c r="BL117" s="18" t="s">
        <v>142</v>
      </c>
      <c r="BM117" s="216" t="s">
        <v>184</v>
      </c>
    </row>
    <row r="118" s="2" customFormat="1">
      <c r="A118" s="39"/>
      <c r="B118" s="40"/>
      <c r="C118" s="41"/>
      <c r="D118" s="218" t="s">
        <v>144</v>
      </c>
      <c r="E118" s="41"/>
      <c r="F118" s="219" t="s">
        <v>185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144</v>
      </c>
      <c r="AU118" s="18" t="s">
        <v>84</v>
      </c>
    </row>
    <row r="119" s="13" customFormat="1">
      <c r="A119" s="13"/>
      <c r="B119" s="223"/>
      <c r="C119" s="224"/>
      <c r="D119" s="218" t="s">
        <v>146</v>
      </c>
      <c r="E119" s="225" t="s">
        <v>21</v>
      </c>
      <c r="F119" s="226" t="s">
        <v>186</v>
      </c>
      <c r="G119" s="224"/>
      <c r="H119" s="227">
        <v>19</v>
      </c>
      <c r="I119" s="228"/>
      <c r="J119" s="224"/>
      <c r="K119" s="224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146</v>
      </c>
      <c r="AU119" s="233" t="s">
        <v>84</v>
      </c>
      <c r="AV119" s="13" t="s">
        <v>84</v>
      </c>
      <c r="AW119" s="13" t="s">
        <v>34</v>
      </c>
      <c r="AX119" s="13" t="s">
        <v>73</v>
      </c>
      <c r="AY119" s="233" t="s">
        <v>135</v>
      </c>
    </row>
    <row r="120" s="14" customFormat="1">
      <c r="A120" s="14"/>
      <c r="B120" s="234"/>
      <c r="C120" s="235"/>
      <c r="D120" s="218" t="s">
        <v>146</v>
      </c>
      <c r="E120" s="236" t="s">
        <v>21</v>
      </c>
      <c r="F120" s="237" t="s">
        <v>148</v>
      </c>
      <c r="G120" s="235"/>
      <c r="H120" s="238">
        <v>19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4" t="s">
        <v>146</v>
      </c>
      <c r="AU120" s="244" t="s">
        <v>84</v>
      </c>
      <c r="AV120" s="14" t="s">
        <v>142</v>
      </c>
      <c r="AW120" s="14" t="s">
        <v>34</v>
      </c>
      <c r="AX120" s="14" t="s">
        <v>81</v>
      </c>
      <c r="AY120" s="244" t="s">
        <v>135</v>
      </c>
    </row>
    <row r="121" s="2" customFormat="1" ht="16.5" customHeight="1">
      <c r="A121" s="39"/>
      <c r="B121" s="40"/>
      <c r="C121" s="205" t="s">
        <v>187</v>
      </c>
      <c r="D121" s="205" t="s">
        <v>137</v>
      </c>
      <c r="E121" s="206" t="s">
        <v>188</v>
      </c>
      <c r="F121" s="207" t="s">
        <v>189</v>
      </c>
      <c r="G121" s="208" t="s">
        <v>140</v>
      </c>
      <c r="H121" s="209">
        <v>500</v>
      </c>
      <c r="I121" s="210"/>
      <c r="J121" s="211">
        <f>ROUND(I121*H121,2)</f>
        <v>0</v>
      </c>
      <c r="K121" s="207" t="s">
        <v>141</v>
      </c>
      <c r="L121" s="45"/>
      <c r="M121" s="212" t="s">
        <v>21</v>
      </c>
      <c r="N121" s="213" t="s">
        <v>44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142</v>
      </c>
      <c r="AT121" s="216" t="s">
        <v>137</v>
      </c>
      <c r="AU121" s="216" t="s">
        <v>84</v>
      </c>
      <c r="AY121" s="18" t="s">
        <v>135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81</v>
      </c>
      <c r="BK121" s="217">
        <f>ROUND(I121*H121,2)</f>
        <v>0</v>
      </c>
      <c r="BL121" s="18" t="s">
        <v>142</v>
      </c>
      <c r="BM121" s="216" t="s">
        <v>190</v>
      </c>
    </row>
    <row r="122" s="2" customFormat="1">
      <c r="A122" s="39"/>
      <c r="B122" s="40"/>
      <c r="C122" s="41"/>
      <c r="D122" s="218" t="s">
        <v>144</v>
      </c>
      <c r="E122" s="41"/>
      <c r="F122" s="219" t="s">
        <v>185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144</v>
      </c>
      <c r="AU122" s="18" t="s">
        <v>84</v>
      </c>
    </row>
    <row r="123" s="13" customFormat="1">
      <c r="A123" s="13"/>
      <c r="B123" s="223"/>
      <c r="C123" s="224"/>
      <c r="D123" s="218" t="s">
        <v>146</v>
      </c>
      <c r="E123" s="225" t="s">
        <v>21</v>
      </c>
      <c r="F123" s="226" t="s">
        <v>191</v>
      </c>
      <c r="G123" s="224"/>
      <c r="H123" s="227">
        <v>500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3" t="s">
        <v>146</v>
      </c>
      <c r="AU123" s="233" t="s">
        <v>84</v>
      </c>
      <c r="AV123" s="13" t="s">
        <v>84</v>
      </c>
      <c r="AW123" s="13" t="s">
        <v>34</v>
      </c>
      <c r="AX123" s="13" t="s">
        <v>73</v>
      </c>
      <c r="AY123" s="233" t="s">
        <v>135</v>
      </c>
    </row>
    <row r="124" s="14" customFormat="1">
      <c r="A124" s="14"/>
      <c r="B124" s="234"/>
      <c r="C124" s="235"/>
      <c r="D124" s="218" t="s">
        <v>146</v>
      </c>
      <c r="E124" s="236" t="s">
        <v>21</v>
      </c>
      <c r="F124" s="237" t="s">
        <v>148</v>
      </c>
      <c r="G124" s="235"/>
      <c r="H124" s="238">
        <v>500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146</v>
      </c>
      <c r="AU124" s="244" t="s">
        <v>84</v>
      </c>
      <c r="AV124" s="14" t="s">
        <v>142</v>
      </c>
      <c r="AW124" s="14" t="s">
        <v>34</v>
      </c>
      <c r="AX124" s="14" t="s">
        <v>81</v>
      </c>
      <c r="AY124" s="244" t="s">
        <v>135</v>
      </c>
    </row>
    <row r="125" s="2" customFormat="1" ht="21.75" customHeight="1">
      <c r="A125" s="39"/>
      <c r="B125" s="40"/>
      <c r="C125" s="205" t="s">
        <v>192</v>
      </c>
      <c r="D125" s="205" t="s">
        <v>137</v>
      </c>
      <c r="E125" s="206" t="s">
        <v>193</v>
      </c>
      <c r="F125" s="207" t="s">
        <v>194</v>
      </c>
      <c r="G125" s="208" t="s">
        <v>167</v>
      </c>
      <c r="H125" s="209">
        <v>15</v>
      </c>
      <c r="I125" s="210"/>
      <c r="J125" s="211">
        <f>ROUND(I125*H125,2)</f>
        <v>0</v>
      </c>
      <c r="K125" s="207" t="s">
        <v>141</v>
      </c>
      <c r="L125" s="45"/>
      <c r="M125" s="212" t="s">
        <v>21</v>
      </c>
      <c r="N125" s="213" t="s">
        <v>44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142</v>
      </c>
      <c r="AT125" s="216" t="s">
        <v>137</v>
      </c>
      <c r="AU125" s="216" t="s">
        <v>84</v>
      </c>
      <c r="AY125" s="18" t="s">
        <v>135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81</v>
      </c>
      <c r="BK125" s="217">
        <f>ROUND(I125*H125,2)</f>
        <v>0</v>
      </c>
      <c r="BL125" s="18" t="s">
        <v>142</v>
      </c>
      <c r="BM125" s="216" t="s">
        <v>195</v>
      </c>
    </row>
    <row r="126" s="2" customFormat="1">
      <c r="A126" s="39"/>
      <c r="B126" s="40"/>
      <c r="C126" s="41"/>
      <c r="D126" s="218" t="s">
        <v>144</v>
      </c>
      <c r="E126" s="41"/>
      <c r="F126" s="219" t="s">
        <v>196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144</v>
      </c>
      <c r="AU126" s="18" t="s">
        <v>84</v>
      </c>
    </row>
    <row r="127" s="13" customFormat="1">
      <c r="A127" s="13"/>
      <c r="B127" s="223"/>
      <c r="C127" s="224"/>
      <c r="D127" s="218" t="s">
        <v>146</v>
      </c>
      <c r="E127" s="225" t="s">
        <v>21</v>
      </c>
      <c r="F127" s="226" t="s">
        <v>170</v>
      </c>
      <c r="G127" s="224"/>
      <c r="H127" s="227">
        <v>15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146</v>
      </c>
      <c r="AU127" s="233" t="s">
        <v>84</v>
      </c>
      <c r="AV127" s="13" t="s">
        <v>84</v>
      </c>
      <c r="AW127" s="13" t="s">
        <v>34</v>
      </c>
      <c r="AX127" s="13" t="s">
        <v>73</v>
      </c>
      <c r="AY127" s="233" t="s">
        <v>135</v>
      </c>
    </row>
    <row r="128" s="14" customFormat="1">
      <c r="A128" s="14"/>
      <c r="B128" s="234"/>
      <c r="C128" s="235"/>
      <c r="D128" s="218" t="s">
        <v>146</v>
      </c>
      <c r="E128" s="236" t="s">
        <v>21</v>
      </c>
      <c r="F128" s="237" t="s">
        <v>148</v>
      </c>
      <c r="G128" s="235"/>
      <c r="H128" s="238">
        <v>15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146</v>
      </c>
      <c r="AU128" s="244" t="s">
        <v>84</v>
      </c>
      <c r="AV128" s="14" t="s">
        <v>142</v>
      </c>
      <c r="AW128" s="14" t="s">
        <v>34</v>
      </c>
      <c r="AX128" s="14" t="s">
        <v>81</v>
      </c>
      <c r="AY128" s="244" t="s">
        <v>135</v>
      </c>
    </row>
    <row r="129" s="2" customFormat="1" ht="21.75" customHeight="1">
      <c r="A129" s="39"/>
      <c r="B129" s="40"/>
      <c r="C129" s="205" t="s">
        <v>197</v>
      </c>
      <c r="D129" s="205" t="s">
        <v>137</v>
      </c>
      <c r="E129" s="206" t="s">
        <v>198</v>
      </c>
      <c r="F129" s="207" t="s">
        <v>199</v>
      </c>
      <c r="G129" s="208" t="s">
        <v>167</v>
      </c>
      <c r="H129" s="209">
        <v>4</v>
      </c>
      <c r="I129" s="210"/>
      <c r="J129" s="211">
        <f>ROUND(I129*H129,2)</f>
        <v>0</v>
      </c>
      <c r="K129" s="207" t="s">
        <v>141</v>
      </c>
      <c r="L129" s="45"/>
      <c r="M129" s="212" t="s">
        <v>21</v>
      </c>
      <c r="N129" s="213" t="s">
        <v>44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142</v>
      </c>
      <c r="AT129" s="216" t="s">
        <v>137</v>
      </c>
      <c r="AU129" s="216" t="s">
        <v>84</v>
      </c>
      <c r="AY129" s="18" t="s">
        <v>135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81</v>
      </c>
      <c r="BK129" s="217">
        <f>ROUND(I129*H129,2)</f>
        <v>0</v>
      </c>
      <c r="BL129" s="18" t="s">
        <v>142</v>
      </c>
      <c r="BM129" s="216" t="s">
        <v>200</v>
      </c>
    </row>
    <row r="130" s="2" customFormat="1">
      <c r="A130" s="39"/>
      <c r="B130" s="40"/>
      <c r="C130" s="41"/>
      <c r="D130" s="218" t="s">
        <v>144</v>
      </c>
      <c r="E130" s="41"/>
      <c r="F130" s="219" t="s">
        <v>196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144</v>
      </c>
      <c r="AU130" s="18" t="s">
        <v>84</v>
      </c>
    </row>
    <row r="131" s="13" customFormat="1">
      <c r="A131" s="13"/>
      <c r="B131" s="223"/>
      <c r="C131" s="224"/>
      <c r="D131" s="218" t="s">
        <v>146</v>
      </c>
      <c r="E131" s="225" t="s">
        <v>21</v>
      </c>
      <c r="F131" s="226" t="s">
        <v>175</v>
      </c>
      <c r="G131" s="224"/>
      <c r="H131" s="227">
        <v>4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146</v>
      </c>
      <c r="AU131" s="233" t="s">
        <v>84</v>
      </c>
      <c r="AV131" s="13" t="s">
        <v>84</v>
      </c>
      <c r="AW131" s="13" t="s">
        <v>34</v>
      </c>
      <c r="AX131" s="13" t="s">
        <v>73</v>
      </c>
      <c r="AY131" s="233" t="s">
        <v>135</v>
      </c>
    </row>
    <row r="132" s="14" customFormat="1">
      <c r="A132" s="14"/>
      <c r="B132" s="234"/>
      <c r="C132" s="235"/>
      <c r="D132" s="218" t="s">
        <v>146</v>
      </c>
      <c r="E132" s="236" t="s">
        <v>21</v>
      </c>
      <c r="F132" s="237" t="s">
        <v>148</v>
      </c>
      <c r="G132" s="235"/>
      <c r="H132" s="238">
        <v>4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146</v>
      </c>
      <c r="AU132" s="244" t="s">
        <v>84</v>
      </c>
      <c r="AV132" s="14" t="s">
        <v>142</v>
      </c>
      <c r="AW132" s="14" t="s">
        <v>34</v>
      </c>
      <c r="AX132" s="14" t="s">
        <v>81</v>
      </c>
      <c r="AY132" s="244" t="s">
        <v>135</v>
      </c>
    </row>
    <row r="133" s="2" customFormat="1" ht="21.75" customHeight="1">
      <c r="A133" s="39"/>
      <c r="B133" s="40"/>
      <c r="C133" s="205" t="s">
        <v>201</v>
      </c>
      <c r="D133" s="205" t="s">
        <v>137</v>
      </c>
      <c r="E133" s="206" t="s">
        <v>202</v>
      </c>
      <c r="F133" s="207" t="s">
        <v>203</v>
      </c>
      <c r="G133" s="208" t="s">
        <v>167</v>
      </c>
      <c r="H133" s="209">
        <v>2</v>
      </c>
      <c r="I133" s="210"/>
      <c r="J133" s="211">
        <f>ROUND(I133*H133,2)</f>
        <v>0</v>
      </c>
      <c r="K133" s="207" t="s">
        <v>141</v>
      </c>
      <c r="L133" s="45"/>
      <c r="M133" s="212" t="s">
        <v>21</v>
      </c>
      <c r="N133" s="213" t="s">
        <v>44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142</v>
      </c>
      <c r="AT133" s="216" t="s">
        <v>137</v>
      </c>
      <c r="AU133" s="216" t="s">
        <v>84</v>
      </c>
      <c r="AY133" s="18" t="s">
        <v>135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81</v>
      </c>
      <c r="BK133" s="217">
        <f>ROUND(I133*H133,2)</f>
        <v>0</v>
      </c>
      <c r="BL133" s="18" t="s">
        <v>142</v>
      </c>
      <c r="BM133" s="216" t="s">
        <v>204</v>
      </c>
    </row>
    <row r="134" s="2" customFormat="1">
      <c r="A134" s="39"/>
      <c r="B134" s="40"/>
      <c r="C134" s="41"/>
      <c r="D134" s="218" t="s">
        <v>144</v>
      </c>
      <c r="E134" s="41"/>
      <c r="F134" s="219" t="s">
        <v>196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144</v>
      </c>
      <c r="AU134" s="18" t="s">
        <v>84</v>
      </c>
    </row>
    <row r="135" s="13" customFormat="1">
      <c r="A135" s="13"/>
      <c r="B135" s="223"/>
      <c r="C135" s="224"/>
      <c r="D135" s="218" t="s">
        <v>146</v>
      </c>
      <c r="E135" s="225" t="s">
        <v>21</v>
      </c>
      <c r="F135" s="226" t="s">
        <v>180</v>
      </c>
      <c r="G135" s="224"/>
      <c r="H135" s="227">
        <v>2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146</v>
      </c>
      <c r="AU135" s="233" t="s">
        <v>84</v>
      </c>
      <c r="AV135" s="13" t="s">
        <v>84</v>
      </c>
      <c r="AW135" s="13" t="s">
        <v>34</v>
      </c>
      <c r="AX135" s="13" t="s">
        <v>73</v>
      </c>
      <c r="AY135" s="233" t="s">
        <v>135</v>
      </c>
    </row>
    <row r="136" s="14" customFormat="1">
      <c r="A136" s="14"/>
      <c r="B136" s="234"/>
      <c r="C136" s="235"/>
      <c r="D136" s="218" t="s">
        <v>146</v>
      </c>
      <c r="E136" s="236" t="s">
        <v>21</v>
      </c>
      <c r="F136" s="237" t="s">
        <v>148</v>
      </c>
      <c r="G136" s="235"/>
      <c r="H136" s="238">
        <v>2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146</v>
      </c>
      <c r="AU136" s="244" t="s">
        <v>84</v>
      </c>
      <c r="AV136" s="14" t="s">
        <v>142</v>
      </c>
      <c r="AW136" s="14" t="s">
        <v>34</v>
      </c>
      <c r="AX136" s="14" t="s">
        <v>81</v>
      </c>
      <c r="AY136" s="244" t="s">
        <v>135</v>
      </c>
    </row>
    <row r="137" s="2" customFormat="1" ht="16.5" customHeight="1">
      <c r="A137" s="39"/>
      <c r="B137" s="40"/>
      <c r="C137" s="205" t="s">
        <v>205</v>
      </c>
      <c r="D137" s="205" t="s">
        <v>137</v>
      </c>
      <c r="E137" s="206" t="s">
        <v>206</v>
      </c>
      <c r="F137" s="207" t="s">
        <v>207</v>
      </c>
      <c r="G137" s="208" t="s">
        <v>167</v>
      </c>
      <c r="H137" s="209">
        <v>134</v>
      </c>
      <c r="I137" s="210"/>
      <c r="J137" s="211">
        <f>ROUND(I137*H137,2)</f>
        <v>0</v>
      </c>
      <c r="K137" s="207" t="s">
        <v>141</v>
      </c>
      <c r="L137" s="45"/>
      <c r="M137" s="212" t="s">
        <v>21</v>
      </c>
      <c r="N137" s="213" t="s">
        <v>44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142</v>
      </c>
      <c r="AT137" s="216" t="s">
        <v>137</v>
      </c>
      <c r="AU137" s="216" t="s">
        <v>84</v>
      </c>
      <c r="AY137" s="18" t="s">
        <v>135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81</v>
      </c>
      <c r="BK137" s="217">
        <f>ROUND(I137*H137,2)</f>
        <v>0</v>
      </c>
      <c r="BL137" s="18" t="s">
        <v>142</v>
      </c>
      <c r="BM137" s="216" t="s">
        <v>208</v>
      </c>
    </row>
    <row r="138" s="2" customFormat="1">
      <c r="A138" s="39"/>
      <c r="B138" s="40"/>
      <c r="C138" s="41"/>
      <c r="D138" s="218" t="s">
        <v>144</v>
      </c>
      <c r="E138" s="41"/>
      <c r="F138" s="219" t="s">
        <v>209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144</v>
      </c>
      <c r="AU138" s="18" t="s">
        <v>84</v>
      </c>
    </row>
    <row r="139" s="13" customFormat="1">
      <c r="A139" s="13"/>
      <c r="B139" s="223"/>
      <c r="C139" s="224"/>
      <c r="D139" s="218" t="s">
        <v>146</v>
      </c>
      <c r="E139" s="225" t="s">
        <v>21</v>
      </c>
      <c r="F139" s="226" t="s">
        <v>210</v>
      </c>
      <c r="G139" s="224"/>
      <c r="H139" s="227">
        <v>134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146</v>
      </c>
      <c r="AU139" s="233" t="s">
        <v>84</v>
      </c>
      <c r="AV139" s="13" t="s">
        <v>84</v>
      </c>
      <c r="AW139" s="13" t="s">
        <v>34</v>
      </c>
      <c r="AX139" s="13" t="s">
        <v>73</v>
      </c>
      <c r="AY139" s="233" t="s">
        <v>135</v>
      </c>
    </row>
    <row r="140" s="14" customFormat="1">
      <c r="A140" s="14"/>
      <c r="B140" s="234"/>
      <c r="C140" s="235"/>
      <c r="D140" s="218" t="s">
        <v>146</v>
      </c>
      <c r="E140" s="236" t="s">
        <v>21</v>
      </c>
      <c r="F140" s="237" t="s">
        <v>148</v>
      </c>
      <c r="G140" s="235"/>
      <c r="H140" s="238">
        <v>134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4" t="s">
        <v>146</v>
      </c>
      <c r="AU140" s="244" t="s">
        <v>84</v>
      </c>
      <c r="AV140" s="14" t="s">
        <v>142</v>
      </c>
      <c r="AW140" s="14" t="s">
        <v>34</v>
      </c>
      <c r="AX140" s="14" t="s">
        <v>81</v>
      </c>
      <c r="AY140" s="244" t="s">
        <v>135</v>
      </c>
    </row>
    <row r="141" s="2" customFormat="1">
      <c r="A141" s="39"/>
      <c r="B141" s="40"/>
      <c r="C141" s="205" t="s">
        <v>211</v>
      </c>
      <c r="D141" s="205" t="s">
        <v>137</v>
      </c>
      <c r="E141" s="206" t="s">
        <v>212</v>
      </c>
      <c r="F141" s="207" t="s">
        <v>213</v>
      </c>
      <c r="G141" s="208" t="s">
        <v>167</v>
      </c>
      <c r="H141" s="209">
        <v>2</v>
      </c>
      <c r="I141" s="210"/>
      <c r="J141" s="211">
        <f>ROUND(I141*H141,2)</f>
        <v>0</v>
      </c>
      <c r="K141" s="207" t="s">
        <v>141</v>
      </c>
      <c r="L141" s="45"/>
      <c r="M141" s="212" t="s">
        <v>21</v>
      </c>
      <c r="N141" s="213" t="s">
        <v>44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142</v>
      </c>
      <c r="AT141" s="216" t="s">
        <v>137</v>
      </c>
      <c r="AU141" s="216" t="s">
        <v>84</v>
      </c>
      <c r="AY141" s="18" t="s">
        <v>135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81</v>
      </c>
      <c r="BK141" s="217">
        <f>ROUND(I141*H141,2)</f>
        <v>0</v>
      </c>
      <c r="BL141" s="18" t="s">
        <v>142</v>
      </c>
      <c r="BM141" s="216" t="s">
        <v>214</v>
      </c>
    </row>
    <row r="142" s="2" customFormat="1">
      <c r="A142" s="39"/>
      <c r="B142" s="40"/>
      <c r="C142" s="41"/>
      <c r="D142" s="218" t="s">
        <v>144</v>
      </c>
      <c r="E142" s="41"/>
      <c r="F142" s="219" t="s">
        <v>215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144</v>
      </c>
      <c r="AU142" s="18" t="s">
        <v>84</v>
      </c>
    </row>
    <row r="143" s="13" customFormat="1">
      <c r="A143" s="13"/>
      <c r="B143" s="223"/>
      <c r="C143" s="224"/>
      <c r="D143" s="218" t="s">
        <v>146</v>
      </c>
      <c r="E143" s="225" t="s">
        <v>21</v>
      </c>
      <c r="F143" s="226" t="s">
        <v>180</v>
      </c>
      <c r="G143" s="224"/>
      <c r="H143" s="227">
        <v>2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146</v>
      </c>
      <c r="AU143" s="233" t="s">
        <v>84</v>
      </c>
      <c r="AV143" s="13" t="s">
        <v>84</v>
      </c>
      <c r="AW143" s="13" t="s">
        <v>34</v>
      </c>
      <c r="AX143" s="13" t="s">
        <v>73</v>
      </c>
      <c r="AY143" s="233" t="s">
        <v>135</v>
      </c>
    </row>
    <row r="144" s="14" customFormat="1">
      <c r="A144" s="14"/>
      <c r="B144" s="234"/>
      <c r="C144" s="235"/>
      <c r="D144" s="218" t="s">
        <v>146</v>
      </c>
      <c r="E144" s="236" t="s">
        <v>21</v>
      </c>
      <c r="F144" s="237" t="s">
        <v>148</v>
      </c>
      <c r="G144" s="235"/>
      <c r="H144" s="238">
        <v>2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146</v>
      </c>
      <c r="AU144" s="244" t="s">
        <v>84</v>
      </c>
      <c r="AV144" s="14" t="s">
        <v>142</v>
      </c>
      <c r="AW144" s="14" t="s">
        <v>34</v>
      </c>
      <c r="AX144" s="14" t="s">
        <v>81</v>
      </c>
      <c r="AY144" s="244" t="s">
        <v>135</v>
      </c>
    </row>
    <row r="145" s="2" customFormat="1">
      <c r="A145" s="39"/>
      <c r="B145" s="40"/>
      <c r="C145" s="205" t="s">
        <v>8</v>
      </c>
      <c r="D145" s="205" t="s">
        <v>137</v>
      </c>
      <c r="E145" s="206" t="s">
        <v>216</v>
      </c>
      <c r="F145" s="207" t="s">
        <v>217</v>
      </c>
      <c r="G145" s="208" t="s">
        <v>167</v>
      </c>
      <c r="H145" s="209">
        <v>19</v>
      </c>
      <c r="I145" s="210"/>
      <c r="J145" s="211">
        <f>ROUND(I145*H145,2)</f>
        <v>0</v>
      </c>
      <c r="K145" s="207" t="s">
        <v>141</v>
      </c>
      <c r="L145" s="45"/>
      <c r="M145" s="212" t="s">
        <v>21</v>
      </c>
      <c r="N145" s="213" t="s">
        <v>44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142</v>
      </c>
      <c r="AT145" s="216" t="s">
        <v>137</v>
      </c>
      <c r="AU145" s="216" t="s">
        <v>84</v>
      </c>
      <c r="AY145" s="18" t="s">
        <v>135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81</v>
      </c>
      <c r="BK145" s="217">
        <f>ROUND(I145*H145,2)</f>
        <v>0</v>
      </c>
      <c r="BL145" s="18" t="s">
        <v>142</v>
      </c>
      <c r="BM145" s="216" t="s">
        <v>218</v>
      </c>
    </row>
    <row r="146" s="2" customFormat="1">
      <c r="A146" s="39"/>
      <c r="B146" s="40"/>
      <c r="C146" s="41"/>
      <c r="D146" s="218" t="s">
        <v>144</v>
      </c>
      <c r="E146" s="41"/>
      <c r="F146" s="219" t="s">
        <v>215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144</v>
      </c>
      <c r="AU146" s="18" t="s">
        <v>84</v>
      </c>
    </row>
    <row r="147" s="13" customFormat="1">
      <c r="A147" s="13"/>
      <c r="B147" s="223"/>
      <c r="C147" s="224"/>
      <c r="D147" s="218" t="s">
        <v>146</v>
      </c>
      <c r="E147" s="225" t="s">
        <v>21</v>
      </c>
      <c r="F147" s="226" t="s">
        <v>219</v>
      </c>
      <c r="G147" s="224"/>
      <c r="H147" s="227">
        <v>19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146</v>
      </c>
      <c r="AU147" s="233" t="s">
        <v>84</v>
      </c>
      <c r="AV147" s="13" t="s">
        <v>84</v>
      </c>
      <c r="AW147" s="13" t="s">
        <v>34</v>
      </c>
      <c r="AX147" s="13" t="s">
        <v>73</v>
      </c>
      <c r="AY147" s="233" t="s">
        <v>135</v>
      </c>
    </row>
    <row r="148" s="14" customFormat="1">
      <c r="A148" s="14"/>
      <c r="B148" s="234"/>
      <c r="C148" s="235"/>
      <c r="D148" s="218" t="s">
        <v>146</v>
      </c>
      <c r="E148" s="236" t="s">
        <v>21</v>
      </c>
      <c r="F148" s="237" t="s">
        <v>148</v>
      </c>
      <c r="G148" s="235"/>
      <c r="H148" s="238">
        <v>19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146</v>
      </c>
      <c r="AU148" s="244" t="s">
        <v>84</v>
      </c>
      <c r="AV148" s="14" t="s">
        <v>142</v>
      </c>
      <c r="AW148" s="14" t="s">
        <v>34</v>
      </c>
      <c r="AX148" s="14" t="s">
        <v>81</v>
      </c>
      <c r="AY148" s="244" t="s">
        <v>135</v>
      </c>
    </row>
    <row r="149" s="2" customFormat="1">
      <c r="A149" s="39"/>
      <c r="B149" s="40"/>
      <c r="C149" s="205" t="s">
        <v>220</v>
      </c>
      <c r="D149" s="205" t="s">
        <v>137</v>
      </c>
      <c r="E149" s="206" t="s">
        <v>221</v>
      </c>
      <c r="F149" s="207" t="s">
        <v>222</v>
      </c>
      <c r="G149" s="208" t="s">
        <v>167</v>
      </c>
      <c r="H149" s="209">
        <v>2</v>
      </c>
      <c r="I149" s="210"/>
      <c r="J149" s="211">
        <f>ROUND(I149*H149,2)</f>
        <v>0</v>
      </c>
      <c r="K149" s="207" t="s">
        <v>141</v>
      </c>
      <c r="L149" s="45"/>
      <c r="M149" s="212" t="s">
        <v>21</v>
      </c>
      <c r="N149" s="213" t="s">
        <v>44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142</v>
      </c>
      <c r="AT149" s="216" t="s">
        <v>137</v>
      </c>
      <c r="AU149" s="216" t="s">
        <v>84</v>
      </c>
      <c r="AY149" s="18" t="s">
        <v>135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81</v>
      </c>
      <c r="BK149" s="217">
        <f>ROUND(I149*H149,2)</f>
        <v>0</v>
      </c>
      <c r="BL149" s="18" t="s">
        <v>142</v>
      </c>
      <c r="BM149" s="216" t="s">
        <v>223</v>
      </c>
    </row>
    <row r="150" s="2" customFormat="1">
      <c r="A150" s="39"/>
      <c r="B150" s="40"/>
      <c r="C150" s="41"/>
      <c r="D150" s="218" t="s">
        <v>144</v>
      </c>
      <c r="E150" s="41"/>
      <c r="F150" s="219" t="s">
        <v>215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144</v>
      </c>
      <c r="AU150" s="18" t="s">
        <v>84</v>
      </c>
    </row>
    <row r="151" s="13" customFormat="1">
      <c r="A151" s="13"/>
      <c r="B151" s="223"/>
      <c r="C151" s="224"/>
      <c r="D151" s="218" t="s">
        <v>146</v>
      </c>
      <c r="E151" s="225" t="s">
        <v>21</v>
      </c>
      <c r="F151" s="226" t="s">
        <v>224</v>
      </c>
      <c r="G151" s="224"/>
      <c r="H151" s="227">
        <v>2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146</v>
      </c>
      <c r="AU151" s="233" t="s">
        <v>84</v>
      </c>
      <c r="AV151" s="13" t="s">
        <v>84</v>
      </c>
      <c r="AW151" s="13" t="s">
        <v>34</v>
      </c>
      <c r="AX151" s="13" t="s">
        <v>73</v>
      </c>
      <c r="AY151" s="233" t="s">
        <v>135</v>
      </c>
    </row>
    <row r="152" s="14" customFormat="1">
      <c r="A152" s="14"/>
      <c r="B152" s="234"/>
      <c r="C152" s="235"/>
      <c r="D152" s="218" t="s">
        <v>146</v>
      </c>
      <c r="E152" s="236" t="s">
        <v>21</v>
      </c>
      <c r="F152" s="237" t="s">
        <v>148</v>
      </c>
      <c r="G152" s="235"/>
      <c r="H152" s="238">
        <v>2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4" t="s">
        <v>146</v>
      </c>
      <c r="AU152" s="244" t="s">
        <v>84</v>
      </c>
      <c r="AV152" s="14" t="s">
        <v>142</v>
      </c>
      <c r="AW152" s="14" t="s">
        <v>34</v>
      </c>
      <c r="AX152" s="14" t="s">
        <v>81</v>
      </c>
      <c r="AY152" s="244" t="s">
        <v>135</v>
      </c>
    </row>
    <row r="153" s="2" customFormat="1">
      <c r="A153" s="39"/>
      <c r="B153" s="40"/>
      <c r="C153" s="205" t="s">
        <v>225</v>
      </c>
      <c r="D153" s="205" t="s">
        <v>137</v>
      </c>
      <c r="E153" s="206" t="s">
        <v>226</v>
      </c>
      <c r="F153" s="207" t="s">
        <v>227</v>
      </c>
      <c r="G153" s="208" t="s">
        <v>167</v>
      </c>
      <c r="H153" s="209">
        <v>4</v>
      </c>
      <c r="I153" s="210"/>
      <c r="J153" s="211">
        <f>ROUND(I153*H153,2)</f>
        <v>0</v>
      </c>
      <c r="K153" s="207" t="s">
        <v>141</v>
      </c>
      <c r="L153" s="45"/>
      <c r="M153" s="212" t="s">
        <v>21</v>
      </c>
      <c r="N153" s="213" t="s">
        <v>44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142</v>
      </c>
      <c r="AT153" s="216" t="s">
        <v>137</v>
      </c>
      <c r="AU153" s="216" t="s">
        <v>84</v>
      </c>
      <c r="AY153" s="18" t="s">
        <v>135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81</v>
      </c>
      <c r="BK153" s="217">
        <f>ROUND(I153*H153,2)</f>
        <v>0</v>
      </c>
      <c r="BL153" s="18" t="s">
        <v>142</v>
      </c>
      <c r="BM153" s="216" t="s">
        <v>228</v>
      </c>
    </row>
    <row r="154" s="2" customFormat="1">
      <c r="A154" s="39"/>
      <c r="B154" s="40"/>
      <c r="C154" s="41"/>
      <c r="D154" s="218" t="s">
        <v>144</v>
      </c>
      <c r="E154" s="41"/>
      <c r="F154" s="219" t="s">
        <v>215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144</v>
      </c>
      <c r="AU154" s="18" t="s">
        <v>84</v>
      </c>
    </row>
    <row r="155" s="13" customFormat="1">
      <c r="A155" s="13"/>
      <c r="B155" s="223"/>
      <c r="C155" s="224"/>
      <c r="D155" s="218" t="s">
        <v>146</v>
      </c>
      <c r="E155" s="225" t="s">
        <v>21</v>
      </c>
      <c r="F155" s="226" t="s">
        <v>229</v>
      </c>
      <c r="G155" s="224"/>
      <c r="H155" s="227">
        <v>4</v>
      </c>
      <c r="I155" s="228"/>
      <c r="J155" s="224"/>
      <c r="K155" s="224"/>
      <c r="L155" s="229"/>
      <c r="M155" s="230"/>
      <c r="N155" s="231"/>
      <c r="O155" s="231"/>
      <c r="P155" s="231"/>
      <c r="Q155" s="231"/>
      <c r="R155" s="231"/>
      <c r="S155" s="231"/>
      <c r="T155" s="23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146</v>
      </c>
      <c r="AU155" s="233" t="s">
        <v>84</v>
      </c>
      <c r="AV155" s="13" t="s">
        <v>84</v>
      </c>
      <c r="AW155" s="13" t="s">
        <v>34</v>
      </c>
      <c r="AX155" s="13" t="s">
        <v>73</v>
      </c>
      <c r="AY155" s="233" t="s">
        <v>135</v>
      </c>
    </row>
    <row r="156" s="14" customFormat="1">
      <c r="A156" s="14"/>
      <c r="B156" s="234"/>
      <c r="C156" s="235"/>
      <c r="D156" s="218" t="s">
        <v>146</v>
      </c>
      <c r="E156" s="236" t="s">
        <v>21</v>
      </c>
      <c r="F156" s="237" t="s">
        <v>148</v>
      </c>
      <c r="G156" s="235"/>
      <c r="H156" s="238">
        <v>4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4" t="s">
        <v>146</v>
      </c>
      <c r="AU156" s="244" t="s">
        <v>84</v>
      </c>
      <c r="AV156" s="14" t="s">
        <v>142</v>
      </c>
      <c r="AW156" s="14" t="s">
        <v>34</v>
      </c>
      <c r="AX156" s="14" t="s">
        <v>81</v>
      </c>
      <c r="AY156" s="244" t="s">
        <v>135</v>
      </c>
    </row>
    <row r="157" s="2" customFormat="1">
      <c r="A157" s="39"/>
      <c r="B157" s="40"/>
      <c r="C157" s="205" t="s">
        <v>230</v>
      </c>
      <c r="D157" s="205" t="s">
        <v>137</v>
      </c>
      <c r="E157" s="206" t="s">
        <v>231</v>
      </c>
      <c r="F157" s="207" t="s">
        <v>232</v>
      </c>
      <c r="G157" s="208" t="s">
        <v>167</v>
      </c>
      <c r="H157" s="209">
        <v>2</v>
      </c>
      <c r="I157" s="210"/>
      <c r="J157" s="211">
        <f>ROUND(I157*H157,2)</f>
        <v>0</v>
      </c>
      <c r="K157" s="207" t="s">
        <v>141</v>
      </c>
      <c r="L157" s="45"/>
      <c r="M157" s="212" t="s">
        <v>21</v>
      </c>
      <c r="N157" s="213" t="s">
        <v>44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142</v>
      </c>
      <c r="AT157" s="216" t="s">
        <v>137</v>
      </c>
      <c r="AU157" s="216" t="s">
        <v>84</v>
      </c>
      <c r="AY157" s="18" t="s">
        <v>135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81</v>
      </c>
      <c r="BK157" s="217">
        <f>ROUND(I157*H157,2)</f>
        <v>0</v>
      </c>
      <c r="BL157" s="18" t="s">
        <v>142</v>
      </c>
      <c r="BM157" s="216" t="s">
        <v>233</v>
      </c>
    </row>
    <row r="158" s="2" customFormat="1">
      <c r="A158" s="39"/>
      <c r="B158" s="40"/>
      <c r="C158" s="41"/>
      <c r="D158" s="218" t="s">
        <v>144</v>
      </c>
      <c r="E158" s="41"/>
      <c r="F158" s="219" t="s">
        <v>215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144</v>
      </c>
      <c r="AU158" s="18" t="s">
        <v>84</v>
      </c>
    </row>
    <row r="159" s="13" customFormat="1">
      <c r="A159" s="13"/>
      <c r="B159" s="223"/>
      <c r="C159" s="224"/>
      <c r="D159" s="218" t="s">
        <v>146</v>
      </c>
      <c r="E159" s="225" t="s">
        <v>21</v>
      </c>
      <c r="F159" s="226" t="s">
        <v>224</v>
      </c>
      <c r="G159" s="224"/>
      <c r="H159" s="227">
        <v>2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146</v>
      </c>
      <c r="AU159" s="233" t="s">
        <v>84</v>
      </c>
      <c r="AV159" s="13" t="s">
        <v>84</v>
      </c>
      <c r="AW159" s="13" t="s">
        <v>34</v>
      </c>
      <c r="AX159" s="13" t="s">
        <v>73</v>
      </c>
      <c r="AY159" s="233" t="s">
        <v>135</v>
      </c>
    </row>
    <row r="160" s="14" customFormat="1">
      <c r="A160" s="14"/>
      <c r="B160" s="234"/>
      <c r="C160" s="235"/>
      <c r="D160" s="218" t="s">
        <v>146</v>
      </c>
      <c r="E160" s="236" t="s">
        <v>21</v>
      </c>
      <c r="F160" s="237" t="s">
        <v>148</v>
      </c>
      <c r="G160" s="235"/>
      <c r="H160" s="238">
        <v>2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4" t="s">
        <v>146</v>
      </c>
      <c r="AU160" s="244" t="s">
        <v>84</v>
      </c>
      <c r="AV160" s="14" t="s">
        <v>142</v>
      </c>
      <c r="AW160" s="14" t="s">
        <v>34</v>
      </c>
      <c r="AX160" s="14" t="s">
        <v>81</v>
      </c>
      <c r="AY160" s="244" t="s">
        <v>135</v>
      </c>
    </row>
    <row r="161" s="2" customFormat="1">
      <c r="A161" s="39"/>
      <c r="B161" s="40"/>
      <c r="C161" s="205" t="s">
        <v>234</v>
      </c>
      <c r="D161" s="205" t="s">
        <v>137</v>
      </c>
      <c r="E161" s="206" t="s">
        <v>235</v>
      </c>
      <c r="F161" s="207" t="s">
        <v>236</v>
      </c>
      <c r="G161" s="208" t="s">
        <v>167</v>
      </c>
      <c r="H161" s="209">
        <v>40</v>
      </c>
      <c r="I161" s="210"/>
      <c r="J161" s="211">
        <f>ROUND(I161*H161,2)</f>
        <v>0</v>
      </c>
      <c r="K161" s="207" t="s">
        <v>141</v>
      </c>
      <c r="L161" s="45"/>
      <c r="M161" s="212" t="s">
        <v>21</v>
      </c>
      <c r="N161" s="213" t="s">
        <v>44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142</v>
      </c>
      <c r="AT161" s="216" t="s">
        <v>137</v>
      </c>
      <c r="AU161" s="216" t="s">
        <v>84</v>
      </c>
      <c r="AY161" s="18" t="s">
        <v>135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81</v>
      </c>
      <c r="BK161" s="217">
        <f>ROUND(I161*H161,2)</f>
        <v>0</v>
      </c>
      <c r="BL161" s="18" t="s">
        <v>142</v>
      </c>
      <c r="BM161" s="216" t="s">
        <v>237</v>
      </c>
    </row>
    <row r="162" s="2" customFormat="1">
      <c r="A162" s="39"/>
      <c r="B162" s="40"/>
      <c r="C162" s="41"/>
      <c r="D162" s="218" t="s">
        <v>144</v>
      </c>
      <c r="E162" s="41"/>
      <c r="F162" s="219" t="s">
        <v>215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144</v>
      </c>
      <c r="AU162" s="18" t="s">
        <v>84</v>
      </c>
    </row>
    <row r="163" s="13" customFormat="1">
      <c r="A163" s="13"/>
      <c r="B163" s="223"/>
      <c r="C163" s="224"/>
      <c r="D163" s="218" t="s">
        <v>146</v>
      </c>
      <c r="E163" s="225" t="s">
        <v>21</v>
      </c>
      <c r="F163" s="226" t="s">
        <v>238</v>
      </c>
      <c r="G163" s="224"/>
      <c r="H163" s="227">
        <v>40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146</v>
      </c>
      <c r="AU163" s="233" t="s">
        <v>84</v>
      </c>
      <c r="AV163" s="13" t="s">
        <v>84</v>
      </c>
      <c r="AW163" s="13" t="s">
        <v>34</v>
      </c>
      <c r="AX163" s="13" t="s">
        <v>73</v>
      </c>
      <c r="AY163" s="233" t="s">
        <v>135</v>
      </c>
    </row>
    <row r="164" s="14" customFormat="1">
      <c r="A164" s="14"/>
      <c r="B164" s="234"/>
      <c r="C164" s="235"/>
      <c r="D164" s="218" t="s">
        <v>146</v>
      </c>
      <c r="E164" s="236" t="s">
        <v>21</v>
      </c>
      <c r="F164" s="237" t="s">
        <v>148</v>
      </c>
      <c r="G164" s="235"/>
      <c r="H164" s="238">
        <v>40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146</v>
      </c>
      <c r="AU164" s="244" t="s">
        <v>84</v>
      </c>
      <c r="AV164" s="14" t="s">
        <v>142</v>
      </c>
      <c r="AW164" s="14" t="s">
        <v>34</v>
      </c>
      <c r="AX164" s="14" t="s">
        <v>81</v>
      </c>
      <c r="AY164" s="244" t="s">
        <v>135</v>
      </c>
    </row>
    <row r="165" s="2" customFormat="1" ht="33" customHeight="1">
      <c r="A165" s="39"/>
      <c r="B165" s="40"/>
      <c r="C165" s="205" t="s">
        <v>239</v>
      </c>
      <c r="D165" s="205" t="s">
        <v>137</v>
      </c>
      <c r="E165" s="206" t="s">
        <v>240</v>
      </c>
      <c r="F165" s="207" t="s">
        <v>241</v>
      </c>
      <c r="G165" s="208" t="s">
        <v>167</v>
      </c>
      <c r="H165" s="209">
        <v>380</v>
      </c>
      <c r="I165" s="210"/>
      <c r="J165" s="211">
        <f>ROUND(I165*H165,2)</f>
        <v>0</v>
      </c>
      <c r="K165" s="207" t="s">
        <v>141</v>
      </c>
      <c r="L165" s="45"/>
      <c r="M165" s="212" t="s">
        <v>21</v>
      </c>
      <c r="N165" s="213" t="s">
        <v>44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142</v>
      </c>
      <c r="AT165" s="216" t="s">
        <v>137</v>
      </c>
      <c r="AU165" s="216" t="s">
        <v>84</v>
      </c>
      <c r="AY165" s="18" t="s">
        <v>135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81</v>
      </c>
      <c r="BK165" s="217">
        <f>ROUND(I165*H165,2)</f>
        <v>0</v>
      </c>
      <c r="BL165" s="18" t="s">
        <v>142</v>
      </c>
      <c r="BM165" s="216" t="s">
        <v>242</v>
      </c>
    </row>
    <row r="166" s="2" customFormat="1">
      <c r="A166" s="39"/>
      <c r="B166" s="40"/>
      <c r="C166" s="41"/>
      <c r="D166" s="218" t="s">
        <v>144</v>
      </c>
      <c r="E166" s="41"/>
      <c r="F166" s="219" t="s">
        <v>215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144</v>
      </c>
      <c r="AU166" s="18" t="s">
        <v>84</v>
      </c>
    </row>
    <row r="167" s="13" customFormat="1">
      <c r="A167" s="13"/>
      <c r="B167" s="223"/>
      <c r="C167" s="224"/>
      <c r="D167" s="218" t="s">
        <v>146</v>
      </c>
      <c r="E167" s="225" t="s">
        <v>21</v>
      </c>
      <c r="F167" s="226" t="s">
        <v>243</v>
      </c>
      <c r="G167" s="224"/>
      <c r="H167" s="227">
        <v>380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146</v>
      </c>
      <c r="AU167" s="233" t="s">
        <v>84</v>
      </c>
      <c r="AV167" s="13" t="s">
        <v>84</v>
      </c>
      <c r="AW167" s="13" t="s">
        <v>34</v>
      </c>
      <c r="AX167" s="13" t="s">
        <v>73</v>
      </c>
      <c r="AY167" s="233" t="s">
        <v>135</v>
      </c>
    </row>
    <row r="168" s="14" customFormat="1">
      <c r="A168" s="14"/>
      <c r="B168" s="234"/>
      <c r="C168" s="235"/>
      <c r="D168" s="218" t="s">
        <v>146</v>
      </c>
      <c r="E168" s="236" t="s">
        <v>21</v>
      </c>
      <c r="F168" s="237" t="s">
        <v>148</v>
      </c>
      <c r="G168" s="235"/>
      <c r="H168" s="238">
        <v>380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4" t="s">
        <v>146</v>
      </c>
      <c r="AU168" s="244" t="s">
        <v>84</v>
      </c>
      <c r="AV168" s="14" t="s">
        <v>142</v>
      </c>
      <c r="AW168" s="14" t="s">
        <v>34</v>
      </c>
      <c r="AX168" s="14" t="s">
        <v>81</v>
      </c>
      <c r="AY168" s="244" t="s">
        <v>135</v>
      </c>
    </row>
    <row r="169" s="2" customFormat="1" ht="33" customHeight="1">
      <c r="A169" s="39"/>
      <c r="B169" s="40"/>
      <c r="C169" s="205" t="s">
        <v>7</v>
      </c>
      <c r="D169" s="205" t="s">
        <v>137</v>
      </c>
      <c r="E169" s="206" t="s">
        <v>244</v>
      </c>
      <c r="F169" s="207" t="s">
        <v>245</v>
      </c>
      <c r="G169" s="208" t="s">
        <v>167</v>
      </c>
      <c r="H169" s="209">
        <v>40</v>
      </c>
      <c r="I169" s="210"/>
      <c r="J169" s="211">
        <f>ROUND(I169*H169,2)</f>
        <v>0</v>
      </c>
      <c r="K169" s="207" t="s">
        <v>141</v>
      </c>
      <c r="L169" s="45"/>
      <c r="M169" s="212" t="s">
        <v>21</v>
      </c>
      <c r="N169" s="213" t="s">
        <v>44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142</v>
      </c>
      <c r="AT169" s="216" t="s">
        <v>137</v>
      </c>
      <c r="AU169" s="216" t="s">
        <v>84</v>
      </c>
      <c r="AY169" s="18" t="s">
        <v>135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81</v>
      </c>
      <c r="BK169" s="217">
        <f>ROUND(I169*H169,2)</f>
        <v>0</v>
      </c>
      <c r="BL169" s="18" t="s">
        <v>142</v>
      </c>
      <c r="BM169" s="216" t="s">
        <v>246</v>
      </c>
    </row>
    <row r="170" s="2" customFormat="1">
      <c r="A170" s="39"/>
      <c r="B170" s="40"/>
      <c r="C170" s="41"/>
      <c r="D170" s="218" t="s">
        <v>144</v>
      </c>
      <c r="E170" s="41"/>
      <c r="F170" s="219" t="s">
        <v>215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144</v>
      </c>
      <c r="AU170" s="18" t="s">
        <v>84</v>
      </c>
    </row>
    <row r="171" s="13" customFormat="1">
      <c r="A171" s="13"/>
      <c r="B171" s="223"/>
      <c r="C171" s="224"/>
      <c r="D171" s="218" t="s">
        <v>146</v>
      </c>
      <c r="E171" s="225" t="s">
        <v>21</v>
      </c>
      <c r="F171" s="226" t="s">
        <v>247</v>
      </c>
      <c r="G171" s="224"/>
      <c r="H171" s="227">
        <v>40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146</v>
      </c>
      <c r="AU171" s="233" t="s">
        <v>84</v>
      </c>
      <c r="AV171" s="13" t="s">
        <v>84</v>
      </c>
      <c r="AW171" s="13" t="s">
        <v>34</v>
      </c>
      <c r="AX171" s="13" t="s">
        <v>73</v>
      </c>
      <c r="AY171" s="233" t="s">
        <v>135</v>
      </c>
    </row>
    <row r="172" s="14" customFormat="1">
      <c r="A172" s="14"/>
      <c r="B172" s="234"/>
      <c r="C172" s="235"/>
      <c r="D172" s="218" t="s">
        <v>146</v>
      </c>
      <c r="E172" s="236" t="s">
        <v>21</v>
      </c>
      <c r="F172" s="237" t="s">
        <v>148</v>
      </c>
      <c r="G172" s="235"/>
      <c r="H172" s="238">
        <v>40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146</v>
      </c>
      <c r="AU172" s="244" t="s">
        <v>84</v>
      </c>
      <c r="AV172" s="14" t="s">
        <v>142</v>
      </c>
      <c r="AW172" s="14" t="s">
        <v>34</v>
      </c>
      <c r="AX172" s="14" t="s">
        <v>81</v>
      </c>
      <c r="AY172" s="244" t="s">
        <v>135</v>
      </c>
    </row>
    <row r="173" s="2" customFormat="1" ht="33" customHeight="1">
      <c r="A173" s="39"/>
      <c r="B173" s="40"/>
      <c r="C173" s="205" t="s">
        <v>248</v>
      </c>
      <c r="D173" s="205" t="s">
        <v>137</v>
      </c>
      <c r="E173" s="206" t="s">
        <v>249</v>
      </c>
      <c r="F173" s="207" t="s">
        <v>250</v>
      </c>
      <c r="G173" s="208" t="s">
        <v>167</v>
      </c>
      <c r="H173" s="209">
        <v>80</v>
      </c>
      <c r="I173" s="210"/>
      <c r="J173" s="211">
        <f>ROUND(I173*H173,2)</f>
        <v>0</v>
      </c>
      <c r="K173" s="207" t="s">
        <v>141</v>
      </c>
      <c r="L173" s="45"/>
      <c r="M173" s="212" t="s">
        <v>21</v>
      </c>
      <c r="N173" s="213" t="s">
        <v>44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142</v>
      </c>
      <c r="AT173" s="216" t="s">
        <v>137</v>
      </c>
      <c r="AU173" s="216" t="s">
        <v>84</v>
      </c>
      <c r="AY173" s="18" t="s">
        <v>135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81</v>
      </c>
      <c r="BK173" s="217">
        <f>ROUND(I173*H173,2)</f>
        <v>0</v>
      </c>
      <c r="BL173" s="18" t="s">
        <v>142</v>
      </c>
      <c r="BM173" s="216" t="s">
        <v>251</v>
      </c>
    </row>
    <row r="174" s="2" customFormat="1">
      <c r="A174" s="39"/>
      <c r="B174" s="40"/>
      <c r="C174" s="41"/>
      <c r="D174" s="218" t="s">
        <v>144</v>
      </c>
      <c r="E174" s="41"/>
      <c r="F174" s="219" t="s">
        <v>215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144</v>
      </c>
      <c r="AU174" s="18" t="s">
        <v>84</v>
      </c>
    </row>
    <row r="175" s="13" customFormat="1">
      <c r="A175" s="13"/>
      <c r="B175" s="223"/>
      <c r="C175" s="224"/>
      <c r="D175" s="218" t="s">
        <v>146</v>
      </c>
      <c r="E175" s="225" t="s">
        <v>21</v>
      </c>
      <c r="F175" s="226" t="s">
        <v>252</v>
      </c>
      <c r="G175" s="224"/>
      <c r="H175" s="227">
        <v>80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146</v>
      </c>
      <c r="AU175" s="233" t="s">
        <v>84</v>
      </c>
      <c r="AV175" s="13" t="s">
        <v>84</v>
      </c>
      <c r="AW175" s="13" t="s">
        <v>34</v>
      </c>
      <c r="AX175" s="13" t="s">
        <v>73</v>
      </c>
      <c r="AY175" s="233" t="s">
        <v>135</v>
      </c>
    </row>
    <row r="176" s="14" customFormat="1">
      <c r="A176" s="14"/>
      <c r="B176" s="234"/>
      <c r="C176" s="235"/>
      <c r="D176" s="218" t="s">
        <v>146</v>
      </c>
      <c r="E176" s="236" t="s">
        <v>21</v>
      </c>
      <c r="F176" s="237" t="s">
        <v>148</v>
      </c>
      <c r="G176" s="235"/>
      <c r="H176" s="238">
        <v>80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4" t="s">
        <v>146</v>
      </c>
      <c r="AU176" s="244" t="s">
        <v>84</v>
      </c>
      <c r="AV176" s="14" t="s">
        <v>142</v>
      </c>
      <c r="AW176" s="14" t="s">
        <v>34</v>
      </c>
      <c r="AX176" s="14" t="s">
        <v>81</v>
      </c>
      <c r="AY176" s="244" t="s">
        <v>135</v>
      </c>
    </row>
    <row r="177" s="2" customFormat="1" ht="33" customHeight="1">
      <c r="A177" s="39"/>
      <c r="B177" s="40"/>
      <c r="C177" s="205" t="s">
        <v>253</v>
      </c>
      <c r="D177" s="205" t="s">
        <v>137</v>
      </c>
      <c r="E177" s="206" t="s">
        <v>254</v>
      </c>
      <c r="F177" s="207" t="s">
        <v>255</v>
      </c>
      <c r="G177" s="208" t="s">
        <v>167</v>
      </c>
      <c r="H177" s="209">
        <v>40</v>
      </c>
      <c r="I177" s="210"/>
      <c r="J177" s="211">
        <f>ROUND(I177*H177,2)</f>
        <v>0</v>
      </c>
      <c r="K177" s="207" t="s">
        <v>141</v>
      </c>
      <c r="L177" s="45"/>
      <c r="M177" s="212" t="s">
        <v>21</v>
      </c>
      <c r="N177" s="213" t="s">
        <v>44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142</v>
      </c>
      <c r="AT177" s="216" t="s">
        <v>137</v>
      </c>
      <c r="AU177" s="216" t="s">
        <v>84</v>
      </c>
      <c r="AY177" s="18" t="s">
        <v>135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81</v>
      </c>
      <c r="BK177" s="217">
        <f>ROUND(I177*H177,2)</f>
        <v>0</v>
      </c>
      <c r="BL177" s="18" t="s">
        <v>142</v>
      </c>
      <c r="BM177" s="216" t="s">
        <v>256</v>
      </c>
    </row>
    <row r="178" s="2" customFormat="1">
      <c r="A178" s="39"/>
      <c r="B178" s="40"/>
      <c r="C178" s="41"/>
      <c r="D178" s="218" t="s">
        <v>144</v>
      </c>
      <c r="E178" s="41"/>
      <c r="F178" s="219" t="s">
        <v>215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144</v>
      </c>
      <c r="AU178" s="18" t="s">
        <v>84</v>
      </c>
    </row>
    <row r="179" s="13" customFormat="1">
      <c r="A179" s="13"/>
      <c r="B179" s="223"/>
      <c r="C179" s="224"/>
      <c r="D179" s="218" t="s">
        <v>146</v>
      </c>
      <c r="E179" s="225" t="s">
        <v>21</v>
      </c>
      <c r="F179" s="226" t="s">
        <v>257</v>
      </c>
      <c r="G179" s="224"/>
      <c r="H179" s="227">
        <v>40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3" t="s">
        <v>146</v>
      </c>
      <c r="AU179" s="233" t="s">
        <v>84</v>
      </c>
      <c r="AV179" s="13" t="s">
        <v>84</v>
      </c>
      <c r="AW179" s="13" t="s">
        <v>34</v>
      </c>
      <c r="AX179" s="13" t="s">
        <v>73</v>
      </c>
      <c r="AY179" s="233" t="s">
        <v>135</v>
      </c>
    </row>
    <row r="180" s="14" customFormat="1">
      <c r="A180" s="14"/>
      <c r="B180" s="234"/>
      <c r="C180" s="235"/>
      <c r="D180" s="218" t="s">
        <v>146</v>
      </c>
      <c r="E180" s="236" t="s">
        <v>21</v>
      </c>
      <c r="F180" s="237" t="s">
        <v>148</v>
      </c>
      <c r="G180" s="235"/>
      <c r="H180" s="238">
        <v>40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4" t="s">
        <v>146</v>
      </c>
      <c r="AU180" s="244" t="s">
        <v>84</v>
      </c>
      <c r="AV180" s="14" t="s">
        <v>142</v>
      </c>
      <c r="AW180" s="14" t="s">
        <v>34</v>
      </c>
      <c r="AX180" s="14" t="s">
        <v>81</v>
      </c>
      <c r="AY180" s="244" t="s">
        <v>135</v>
      </c>
    </row>
    <row r="181" s="2" customFormat="1" ht="33" customHeight="1">
      <c r="A181" s="39"/>
      <c r="B181" s="40"/>
      <c r="C181" s="205" t="s">
        <v>258</v>
      </c>
      <c r="D181" s="205" t="s">
        <v>137</v>
      </c>
      <c r="E181" s="206" t="s">
        <v>259</v>
      </c>
      <c r="F181" s="207" t="s">
        <v>260</v>
      </c>
      <c r="G181" s="208" t="s">
        <v>140</v>
      </c>
      <c r="H181" s="209">
        <v>120</v>
      </c>
      <c r="I181" s="210"/>
      <c r="J181" s="211">
        <f>ROUND(I181*H181,2)</f>
        <v>0</v>
      </c>
      <c r="K181" s="207" t="s">
        <v>141</v>
      </c>
      <c r="L181" s="45"/>
      <c r="M181" s="212" t="s">
        <v>21</v>
      </c>
      <c r="N181" s="213" t="s">
        <v>44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142</v>
      </c>
      <c r="AT181" s="216" t="s">
        <v>137</v>
      </c>
      <c r="AU181" s="216" t="s">
        <v>84</v>
      </c>
      <c r="AY181" s="18" t="s">
        <v>135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81</v>
      </c>
      <c r="BK181" s="217">
        <f>ROUND(I181*H181,2)</f>
        <v>0</v>
      </c>
      <c r="BL181" s="18" t="s">
        <v>142</v>
      </c>
      <c r="BM181" s="216" t="s">
        <v>261</v>
      </c>
    </row>
    <row r="182" s="2" customFormat="1">
      <c r="A182" s="39"/>
      <c r="B182" s="40"/>
      <c r="C182" s="41"/>
      <c r="D182" s="218" t="s">
        <v>144</v>
      </c>
      <c r="E182" s="41"/>
      <c r="F182" s="219" t="s">
        <v>262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144</v>
      </c>
      <c r="AU182" s="18" t="s">
        <v>84</v>
      </c>
    </row>
    <row r="183" s="13" customFormat="1">
      <c r="A183" s="13"/>
      <c r="B183" s="223"/>
      <c r="C183" s="224"/>
      <c r="D183" s="218" t="s">
        <v>146</v>
      </c>
      <c r="E183" s="225" t="s">
        <v>21</v>
      </c>
      <c r="F183" s="226" t="s">
        <v>263</v>
      </c>
      <c r="G183" s="224"/>
      <c r="H183" s="227">
        <v>120</v>
      </c>
      <c r="I183" s="228"/>
      <c r="J183" s="224"/>
      <c r="K183" s="224"/>
      <c r="L183" s="229"/>
      <c r="M183" s="230"/>
      <c r="N183" s="231"/>
      <c r="O183" s="231"/>
      <c r="P183" s="231"/>
      <c r="Q183" s="231"/>
      <c r="R183" s="231"/>
      <c r="S183" s="231"/>
      <c r="T183" s="23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3" t="s">
        <v>146</v>
      </c>
      <c r="AU183" s="233" t="s">
        <v>84</v>
      </c>
      <c r="AV183" s="13" t="s">
        <v>84</v>
      </c>
      <c r="AW183" s="13" t="s">
        <v>34</v>
      </c>
      <c r="AX183" s="13" t="s">
        <v>73</v>
      </c>
      <c r="AY183" s="233" t="s">
        <v>135</v>
      </c>
    </row>
    <row r="184" s="14" customFormat="1">
      <c r="A184" s="14"/>
      <c r="B184" s="234"/>
      <c r="C184" s="235"/>
      <c r="D184" s="218" t="s">
        <v>146</v>
      </c>
      <c r="E184" s="236" t="s">
        <v>21</v>
      </c>
      <c r="F184" s="237" t="s">
        <v>148</v>
      </c>
      <c r="G184" s="235"/>
      <c r="H184" s="238">
        <v>120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4" t="s">
        <v>146</v>
      </c>
      <c r="AU184" s="244" t="s">
        <v>84</v>
      </c>
      <c r="AV184" s="14" t="s">
        <v>142</v>
      </c>
      <c r="AW184" s="14" t="s">
        <v>34</v>
      </c>
      <c r="AX184" s="14" t="s">
        <v>81</v>
      </c>
      <c r="AY184" s="244" t="s">
        <v>135</v>
      </c>
    </row>
    <row r="185" s="2" customFormat="1" ht="33" customHeight="1">
      <c r="A185" s="39"/>
      <c r="B185" s="40"/>
      <c r="C185" s="205" t="s">
        <v>264</v>
      </c>
      <c r="D185" s="205" t="s">
        <v>137</v>
      </c>
      <c r="E185" s="206" t="s">
        <v>265</v>
      </c>
      <c r="F185" s="207" t="s">
        <v>266</v>
      </c>
      <c r="G185" s="208" t="s">
        <v>140</v>
      </c>
      <c r="H185" s="209">
        <v>1030</v>
      </c>
      <c r="I185" s="210"/>
      <c r="J185" s="211">
        <f>ROUND(I185*H185,2)</f>
        <v>0</v>
      </c>
      <c r="K185" s="207" t="s">
        <v>141</v>
      </c>
      <c r="L185" s="45"/>
      <c r="M185" s="212" t="s">
        <v>21</v>
      </c>
      <c r="N185" s="213" t="s">
        <v>44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142</v>
      </c>
      <c r="AT185" s="216" t="s">
        <v>137</v>
      </c>
      <c r="AU185" s="216" t="s">
        <v>84</v>
      </c>
      <c r="AY185" s="18" t="s">
        <v>135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81</v>
      </c>
      <c r="BK185" s="217">
        <f>ROUND(I185*H185,2)</f>
        <v>0</v>
      </c>
      <c r="BL185" s="18" t="s">
        <v>142</v>
      </c>
      <c r="BM185" s="216" t="s">
        <v>267</v>
      </c>
    </row>
    <row r="186" s="2" customFormat="1">
      <c r="A186" s="39"/>
      <c r="B186" s="40"/>
      <c r="C186" s="41"/>
      <c r="D186" s="218" t="s">
        <v>144</v>
      </c>
      <c r="E186" s="41"/>
      <c r="F186" s="219" t="s">
        <v>262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144</v>
      </c>
      <c r="AU186" s="18" t="s">
        <v>84</v>
      </c>
    </row>
    <row r="187" s="13" customFormat="1">
      <c r="A187" s="13"/>
      <c r="B187" s="223"/>
      <c r="C187" s="224"/>
      <c r="D187" s="218" t="s">
        <v>146</v>
      </c>
      <c r="E187" s="225" t="s">
        <v>21</v>
      </c>
      <c r="F187" s="226" t="s">
        <v>147</v>
      </c>
      <c r="G187" s="224"/>
      <c r="H187" s="227">
        <v>1030</v>
      </c>
      <c r="I187" s="228"/>
      <c r="J187" s="224"/>
      <c r="K187" s="224"/>
      <c r="L187" s="229"/>
      <c r="M187" s="230"/>
      <c r="N187" s="231"/>
      <c r="O187" s="231"/>
      <c r="P187" s="231"/>
      <c r="Q187" s="231"/>
      <c r="R187" s="231"/>
      <c r="S187" s="231"/>
      <c r="T187" s="23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3" t="s">
        <v>146</v>
      </c>
      <c r="AU187" s="233" t="s">
        <v>84</v>
      </c>
      <c r="AV187" s="13" t="s">
        <v>84</v>
      </c>
      <c r="AW187" s="13" t="s">
        <v>34</v>
      </c>
      <c r="AX187" s="13" t="s">
        <v>73</v>
      </c>
      <c r="AY187" s="233" t="s">
        <v>135</v>
      </c>
    </row>
    <row r="188" s="14" customFormat="1">
      <c r="A188" s="14"/>
      <c r="B188" s="234"/>
      <c r="C188" s="235"/>
      <c r="D188" s="218" t="s">
        <v>146</v>
      </c>
      <c r="E188" s="236" t="s">
        <v>21</v>
      </c>
      <c r="F188" s="237" t="s">
        <v>148</v>
      </c>
      <c r="G188" s="235"/>
      <c r="H188" s="238">
        <v>1030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4" t="s">
        <v>146</v>
      </c>
      <c r="AU188" s="244" t="s">
        <v>84</v>
      </c>
      <c r="AV188" s="14" t="s">
        <v>142</v>
      </c>
      <c r="AW188" s="14" t="s">
        <v>34</v>
      </c>
      <c r="AX188" s="14" t="s">
        <v>81</v>
      </c>
      <c r="AY188" s="244" t="s">
        <v>135</v>
      </c>
    </row>
    <row r="189" s="2" customFormat="1">
      <c r="A189" s="39"/>
      <c r="B189" s="40"/>
      <c r="C189" s="205" t="s">
        <v>268</v>
      </c>
      <c r="D189" s="205" t="s">
        <v>137</v>
      </c>
      <c r="E189" s="206" t="s">
        <v>269</v>
      </c>
      <c r="F189" s="207" t="s">
        <v>270</v>
      </c>
      <c r="G189" s="208" t="s">
        <v>140</v>
      </c>
      <c r="H189" s="209">
        <v>1030</v>
      </c>
      <c r="I189" s="210"/>
      <c r="J189" s="211">
        <f>ROUND(I189*H189,2)</f>
        <v>0</v>
      </c>
      <c r="K189" s="207" t="s">
        <v>141</v>
      </c>
      <c r="L189" s="45"/>
      <c r="M189" s="212" t="s">
        <v>21</v>
      </c>
      <c r="N189" s="213" t="s">
        <v>44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142</v>
      </c>
      <c r="AT189" s="216" t="s">
        <v>137</v>
      </c>
      <c r="AU189" s="216" t="s">
        <v>84</v>
      </c>
      <c r="AY189" s="18" t="s">
        <v>135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81</v>
      </c>
      <c r="BK189" s="217">
        <f>ROUND(I189*H189,2)</f>
        <v>0</v>
      </c>
      <c r="BL189" s="18" t="s">
        <v>142</v>
      </c>
      <c r="BM189" s="216" t="s">
        <v>271</v>
      </c>
    </row>
    <row r="190" s="2" customFormat="1">
      <c r="A190" s="39"/>
      <c r="B190" s="40"/>
      <c r="C190" s="41"/>
      <c r="D190" s="218" t="s">
        <v>144</v>
      </c>
      <c r="E190" s="41"/>
      <c r="F190" s="219" t="s">
        <v>272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144</v>
      </c>
      <c r="AU190" s="18" t="s">
        <v>84</v>
      </c>
    </row>
    <row r="191" s="13" customFormat="1">
      <c r="A191" s="13"/>
      <c r="B191" s="223"/>
      <c r="C191" s="224"/>
      <c r="D191" s="218" t="s">
        <v>146</v>
      </c>
      <c r="E191" s="225" t="s">
        <v>21</v>
      </c>
      <c r="F191" s="226" t="s">
        <v>147</v>
      </c>
      <c r="G191" s="224"/>
      <c r="H191" s="227">
        <v>1030</v>
      </c>
      <c r="I191" s="228"/>
      <c r="J191" s="224"/>
      <c r="K191" s="224"/>
      <c r="L191" s="229"/>
      <c r="M191" s="230"/>
      <c r="N191" s="231"/>
      <c r="O191" s="231"/>
      <c r="P191" s="231"/>
      <c r="Q191" s="231"/>
      <c r="R191" s="231"/>
      <c r="S191" s="231"/>
      <c r="T191" s="23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3" t="s">
        <v>146</v>
      </c>
      <c r="AU191" s="233" t="s">
        <v>84</v>
      </c>
      <c r="AV191" s="13" t="s">
        <v>84</v>
      </c>
      <c r="AW191" s="13" t="s">
        <v>34</v>
      </c>
      <c r="AX191" s="13" t="s">
        <v>73</v>
      </c>
      <c r="AY191" s="233" t="s">
        <v>135</v>
      </c>
    </row>
    <row r="192" s="14" customFormat="1">
      <c r="A192" s="14"/>
      <c r="B192" s="234"/>
      <c r="C192" s="235"/>
      <c r="D192" s="218" t="s">
        <v>146</v>
      </c>
      <c r="E192" s="236" t="s">
        <v>21</v>
      </c>
      <c r="F192" s="237" t="s">
        <v>148</v>
      </c>
      <c r="G192" s="235"/>
      <c r="H192" s="238">
        <v>1030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4" t="s">
        <v>146</v>
      </c>
      <c r="AU192" s="244" t="s">
        <v>84</v>
      </c>
      <c r="AV192" s="14" t="s">
        <v>142</v>
      </c>
      <c r="AW192" s="14" t="s">
        <v>34</v>
      </c>
      <c r="AX192" s="14" t="s">
        <v>81</v>
      </c>
      <c r="AY192" s="244" t="s">
        <v>135</v>
      </c>
    </row>
    <row r="193" s="2" customFormat="1" ht="16.5" customHeight="1">
      <c r="A193" s="39"/>
      <c r="B193" s="40"/>
      <c r="C193" s="245" t="s">
        <v>273</v>
      </c>
      <c r="D193" s="245" t="s">
        <v>274</v>
      </c>
      <c r="E193" s="246" t="s">
        <v>275</v>
      </c>
      <c r="F193" s="247" t="s">
        <v>276</v>
      </c>
      <c r="G193" s="248" t="s">
        <v>277</v>
      </c>
      <c r="H193" s="249">
        <v>3.0899999999999999</v>
      </c>
      <c r="I193" s="250"/>
      <c r="J193" s="251">
        <f>ROUND(I193*H193,2)</f>
        <v>0</v>
      </c>
      <c r="K193" s="247" t="s">
        <v>21</v>
      </c>
      <c r="L193" s="252"/>
      <c r="M193" s="253" t="s">
        <v>21</v>
      </c>
      <c r="N193" s="254" t="s">
        <v>44</v>
      </c>
      <c r="O193" s="85"/>
      <c r="P193" s="214">
        <f>O193*H193</f>
        <v>0</v>
      </c>
      <c r="Q193" s="214">
        <v>0.001</v>
      </c>
      <c r="R193" s="214">
        <f>Q193*H193</f>
        <v>0.0030899999999999999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181</v>
      </c>
      <c r="AT193" s="216" t="s">
        <v>274</v>
      </c>
      <c r="AU193" s="216" t="s">
        <v>84</v>
      </c>
      <c r="AY193" s="18" t="s">
        <v>135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81</v>
      </c>
      <c r="BK193" s="217">
        <f>ROUND(I193*H193,2)</f>
        <v>0</v>
      </c>
      <c r="BL193" s="18" t="s">
        <v>142</v>
      </c>
      <c r="BM193" s="216" t="s">
        <v>278</v>
      </c>
    </row>
    <row r="194" s="13" customFormat="1">
      <c r="A194" s="13"/>
      <c r="B194" s="223"/>
      <c r="C194" s="224"/>
      <c r="D194" s="218" t="s">
        <v>146</v>
      </c>
      <c r="E194" s="225" t="s">
        <v>21</v>
      </c>
      <c r="F194" s="226" t="s">
        <v>279</v>
      </c>
      <c r="G194" s="224"/>
      <c r="H194" s="227">
        <v>3.0899999999999999</v>
      </c>
      <c r="I194" s="228"/>
      <c r="J194" s="224"/>
      <c r="K194" s="224"/>
      <c r="L194" s="229"/>
      <c r="M194" s="230"/>
      <c r="N194" s="231"/>
      <c r="O194" s="231"/>
      <c r="P194" s="231"/>
      <c r="Q194" s="231"/>
      <c r="R194" s="231"/>
      <c r="S194" s="231"/>
      <c r="T194" s="23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3" t="s">
        <v>146</v>
      </c>
      <c r="AU194" s="233" t="s">
        <v>84</v>
      </c>
      <c r="AV194" s="13" t="s">
        <v>84</v>
      </c>
      <c r="AW194" s="13" t="s">
        <v>34</v>
      </c>
      <c r="AX194" s="13" t="s">
        <v>73</v>
      </c>
      <c r="AY194" s="233" t="s">
        <v>135</v>
      </c>
    </row>
    <row r="195" s="14" customFormat="1">
      <c r="A195" s="14"/>
      <c r="B195" s="234"/>
      <c r="C195" s="235"/>
      <c r="D195" s="218" t="s">
        <v>146</v>
      </c>
      <c r="E195" s="236" t="s">
        <v>21</v>
      </c>
      <c r="F195" s="237" t="s">
        <v>148</v>
      </c>
      <c r="G195" s="235"/>
      <c r="H195" s="238">
        <v>3.0899999999999999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146</v>
      </c>
      <c r="AU195" s="244" t="s">
        <v>84</v>
      </c>
      <c r="AV195" s="14" t="s">
        <v>142</v>
      </c>
      <c r="AW195" s="14" t="s">
        <v>34</v>
      </c>
      <c r="AX195" s="14" t="s">
        <v>81</v>
      </c>
      <c r="AY195" s="244" t="s">
        <v>135</v>
      </c>
    </row>
    <row r="196" s="2" customFormat="1">
      <c r="A196" s="39"/>
      <c r="B196" s="40"/>
      <c r="C196" s="205" t="s">
        <v>280</v>
      </c>
      <c r="D196" s="205" t="s">
        <v>137</v>
      </c>
      <c r="E196" s="206" t="s">
        <v>281</v>
      </c>
      <c r="F196" s="207" t="s">
        <v>282</v>
      </c>
      <c r="G196" s="208" t="s">
        <v>167</v>
      </c>
      <c r="H196" s="209">
        <v>24</v>
      </c>
      <c r="I196" s="210"/>
      <c r="J196" s="211">
        <f>ROUND(I196*H196,2)</f>
        <v>0</v>
      </c>
      <c r="K196" s="207" t="s">
        <v>141</v>
      </c>
      <c r="L196" s="45"/>
      <c r="M196" s="212" t="s">
        <v>21</v>
      </c>
      <c r="N196" s="213" t="s">
        <v>44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142</v>
      </c>
      <c r="AT196" s="216" t="s">
        <v>137</v>
      </c>
      <c r="AU196" s="216" t="s">
        <v>84</v>
      </c>
      <c r="AY196" s="18" t="s">
        <v>135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81</v>
      </c>
      <c r="BK196" s="217">
        <f>ROUND(I196*H196,2)</f>
        <v>0</v>
      </c>
      <c r="BL196" s="18" t="s">
        <v>142</v>
      </c>
      <c r="BM196" s="216" t="s">
        <v>283</v>
      </c>
    </row>
    <row r="197" s="2" customFormat="1">
      <c r="A197" s="39"/>
      <c r="B197" s="40"/>
      <c r="C197" s="41"/>
      <c r="D197" s="218" t="s">
        <v>144</v>
      </c>
      <c r="E197" s="41"/>
      <c r="F197" s="219" t="s">
        <v>284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144</v>
      </c>
      <c r="AU197" s="18" t="s">
        <v>84</v>
      </c>
    </row>
    <row r="198" s="13" customFormat="1">
      <c r="A198" s="13"/>
      <c r="B198" s="223"/>
      <c r="C198" s="224"/>
      <c r="D198" s="218" t="s">
        <v>146</v>
      </c>
      <c r="E198" s="225" t="s">
        <v>21</v>
      </c>
      <c r="F198" s="226" t="s">
        <v>285</v>
      </c>
      <c r="G198" s="224"/>
      <c r="H198" s="227">
        <v>24</v>
      </c>
      <c r="I198" s="228"/>
      <c r="J198" s="224"/>
      <c r="K198" s="224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146</v>
      </c>
      <c r="AU198" s="233" t="s">
        <v>84</v>
      </c>
      <c r="AV198" s="13" t="s">
        <v>84</v>
      </c>
      <c r="AW198" s="13" t="s">
        <v>34</v>
      </c>
      <c r="AX198" s="13" t="s">
        <v>73</v>
      </c>
      <c r="AY198" s="233" t="s">
        <v>135</v>
      </c>
    </row>
    <row r="199" s="14" customFormat="1">
      <c r="A199" s="14"/>
      <c r="B199" s="234"/>
      <c r="C199" s="235"/>
      <c r="D199" s="218" t="s">
        <v>146</v>
      </c>
      <c r="E199" s="236" t="s">
        <v>21</v>
      </c>
      <c r="F199" s="237" t="s">
        <v>148</v>
      </c>
      <c r="G199" s="235"/>
      <c r="H199" s="238">
        <v>24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146</v>
      </c>
      <c r="AU199" s="244" t="s">
        <v>84</v>
      </c>
      <c r="AV199" s="14" t="s">
        <v>142</v>
      </c>
      <c r="AW199" s="14" t="s">
        <v>34</v>
      </c>
      <c r="AX199" s="14" t="s">
        <v>81</v>
      </c>
      <c r="AY199" s="244" t="s">
        <v>135</v>
      </c>
    </row>
    <row r="200" s="2" customFormat="1">
      <c r="A200" s="39"/>
      <c r="B200" s="40"/>
      <c r="C200" s="205" t="s">
        <v>286</v>
      </c>
      <c r="D200" s="205" t="s">
        <v>137</v>
      </c>
      <c r="E200" s="206" t="s">
        <v>287</v>
      </c>
      <c r="F200" s="207" t="s">
        <v>288</v>
      </c>
      <c r="G200" s="208" t="s">
        <v>167</v>
      </c>
      <c r="H200" s="209">
        <v>110</v>
      </c>
      <c r="I200" s="210"/>
      <c r="J200" s="211">
        <f>ROUND(I200*H200,2)</f>
        <v>0</v>
      </c>
      <c r="K200" s="207" t="s">
        <v>141</v>
      </c>
      <c r="L200" s="45"/>
      <c r="M200" s="212" t="s">
        <v>21</v>
      </c>
      <c r="N200" s="213" t="s">
        <v>44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142</v>
      </c>
      <c r="AT200" s="216" t="s">
        <v>137</v>
      </c>
      <c r="AU200" s="216" t="s">
        <v>84</v>
      </c>
      <c r="AY200" s="18" t="s">
        <v>135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81</v>
      </c>
      <c r="BK200" s="217">
        <f>ROUND(I200*H200,2)</f>
        <v>0</v>
      </c>
      <c r="BL200" s="18" t="s">
        <v>142</v>
      </c>
      <c r="BM200" s="216" t="s">
        <v>289</v>
      </c>
    </row>
    <row r="201" s="2" customFormat="1">
      <c r="A201" s="39"/>
      <c r="B201" s="40"/>
      <c r="C201" s="41"/>
      <c r="D201" s="218" t="s">
        <v>144</v>
      </c>
      <c r="E201" s="41"/>
      <c r="F201" s="219" t="s">
        <v>284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144</v>
      </c>
      <c r="AU201" s="18" t="s">
        <v>84</v>
      </c>
    </row>
    <row r="202" s="13" customFormat="1">
      <c r="A202" s="13"/>
      <c r="B202" s="223"/>
      <c r="C202" s="224"/>
      <c r="D202" s="218" t="s">
        <v>146</v>
      </c>
      <c r="E202" s="225" t="s">
        <v>21</v>
      </c>
      <c r="F202" s="226" t="s">
        <v>290</v>
      </c>
      <c r="G202" s="224"/>
      <c r="H202" s="227">
        <v>23</v>
      </c>
      <c r="I202" s="228"/>
      <c r="J202" s="224"/>
      <c r="K202" s="224"/>
      <c r="L202" s="229"/>
      <c r="M202" s="230"/>
      <c r="N202" s="231"/>
      <c r="O202" s="231"/>
      <c r="P202" s="231"/>
      <c r="Q202" s="231"/>
      <c r="R202" s="231"/>
      <c r="S202" s="231"/>
      <c r="T202" s="23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3" t="s">
        <v>146</v>
      </c>
      <c r="AU202" s="233" t="s">
        <v>84</v>
      </c>
      <c r="AV202" s="13" t="s">
        <v>84</v>
      </c>
      <c r="AW202" s="13" t="s">
        <v>34</v>
      </c>
      <c r="AX202" s="13" t="s">
        <v>73</v>
      </c>
      <c r="AY202" s="233" t="s">
        <v>135</v>
      </c>
    </row>
    <row r="203" s="13" customFormat="1">
      <c r="A203" s="13"/>
      <c r="B203" s="223"/>
      <c r="C203" s="224"/>
      <c r="D203" s="218" t="s">
        <v>146</v>
      </c>
      <c r="E203" s="225" t="s">
        <v>21</v>
      </c>
      <c r="F203" s="226" t="s">
        <v>291</v>
      </c>
      <c r="G203" s="224"/>
      <c r="H203" s="227">
        <v>87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3" t="s">
        <v>146</v>
      </c>
      <c r="AU203" s="233" t="s">
        <v>84</v>
      </c>
      <c r="AV203" s="13" t="s">
        <v>84</v>
      </c>
      <c r="AW203" s="13" t="s">
        <v>34</v>
      </c>
      <c r="AX203" s="13" t="s">
        <v>73</v>
      </c>
      <c r="AY203" s="233" t="s">
        <v>135</v>
      </c>
    </row>
    <row r="204" s="14" customFormat="1">
      <c r="A204" s="14"/>
      <c r="B204" s="234"/>
      <c r="C204" s="235"/>
      <c r="D204" s="218" t="s">
        <v>146</v>
      </c>
      <c r="E204" s="236" t="s">
        <v>21</v>
      </c>
      <c r="F204" s="237" t="s">
        <v>148</v>
      </c>
      <c r="G204" s="235"/>
      <c r="H204" s="238">
        <v>110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4" t="s">
        <v>146</v>
      </c>
      <c r="AU204" s="244" t="s">
        <v>84</v>
      </c>
      <c r="AV204" s="14" t="s">
        <v>142</v>
      </c>
      <c r="AW204" s="14" t="s">
        <v>34</v>
      </c>
      <c r="AX204" s="14" t="s">
        <v>81</v>
      </c>
      <c r="AY204" s="244" t="s">
        <v>135</v>
      </c>
    </row>
    <row r="205" s="2" customFormat="1" ht="21.75" customHeight="1">
      <c r="A205" s="39"/>
      <c r="B205" s="40"/>
      <c r="C205" s="205" t="s">
        <v>292</v>
      </c>
      <c r="D205" s="205" t="s">
        <v>137</v>
      </c>
      <c r="E205" s="206" t="s">
        <v>293</v>
      </c>
      <c r="F205" s="207" t="s">
        <v>294</v>
      </c>
      <c r="G205" s="208" t="s">
        <v>140</v>
      </c>
      <c r="H205" s="209">
        <v>1150</v>
      </c>
      <c r="I205" s="210"/>
      <c r="J205" s="211">
        <f>ROUND(I205*H205,2)</f>
        <v>0</v>
      </c>
      <c r="K205" s="207" t="s">
        <v>141</v>
      </c>
      <c r="L205" s="45"/>
      <c r="M205" s="212" t="s">
        <v>21</v>
      </c>
      <c r="N205" s="213" t="s">
        <v>44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142</v>
      </c>
      <c r="AT205" s="216" t="s">
        <v>137</v>
      </c>
      <c r="AU205" s="216" t="s">
        <v>84</v>
      </c>
      <c r="AY205" s="18" t="s">
        <v>135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81</v>
      </c>
      <c r="BK205" s="217">
        <f>ROUND(I205*H205,2)</f>
        <v>0</v>
      </c>
      <c r="BL205" s="18" t="s">
        <v>142</v>
      </c>
      <c r="BM205" s="216" t="s">
        <v>295</v>
      </c>
    </row>
    <row r="206" s="2" customFormat="1">
      <c r="A206" s="39"/>
      <c r="B206" s="40"/>
      <c r="C206" s="41"/>
      <c r="D206" s="218" t="s">
        <v>144</v>
      </c>
      <c r="E206" s="41"/>
      <c r="F206" s="219" t="s">
        <v>296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144</v>
      </c>
      <c r="AU206" s="18" t="s">
        <v>84</v>
      </c>
    </row>
    <row r="207" s="13" customFormat="1">
      <c r="A207" s="13"/>
      <c r="B207" s="223"/>
      <c r="C207" s="224"/>
      <c r="D207" s="218" t="s">
        <v>146</v>
      </c>
      <c r="E207" s="225" t="s">
        <v>21</v>
      </c>
      <c r="F207" s="226" t="s">
        <v>147</v>
      </c>
      <c r="G207" s="224"/>
      <c r="H207" s="227">
        <v>1030</v>
      </c>
      <c r="I207" s="228"/>
      <c r="J207" s="224"/>
      <c r="K207" s="224"/>
      <c r="L207" s="229"/>
      <c r="M207" s="230"/>
      <c r="N207" s="231"/>
      <c r="O207" s="231"/>
      <c r="P207" s="231"/>
      <c r="Q207" s="231"/>
      <c r="R207" s="231"/>
      <c r="S207" s="231"/>
      <c r="T207" s="23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3" t="s">
        <v>146</v>
      </c>
      <c r="AU207" s="233" t="s">
        <v>84</v>
      </c>
      <c r="AV207" s="13" t="s">
        <v>84</v>
      </c>
      <c r="AW207" s="13" t="s">
        <v>34</v>
      </c>
      <c r="AX207" s="13" t="s">
        <v>73</v>
      </c>
      <c r="AY207" s="233" t="s">
        <v>135</v>
      </c>
    </row>
    <row r="208" s="13" customFormat="1">
      <c r="A208" s="13"/>
      <c r="B208" s="223"/>
      <c r="C208" s="224"/>
      <c r="D208" s="218" t="s">
        <v>146</v>
      </c>
      <c r="E208" s="225" t="s">
        <v>21</v>
      </c>
      <c r="F208" s="226" t="s">
        <v>263</v>
      </c>
      <c r="G208" s="224"/>
      <c r="H208" s="227">
        <v>120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146</v>
      </c>
      <c r="AU208" s="233" t="s">
        <v>84</v>
      </c>
      <c r="AV208" s="13" t="s">
        <v>84</v>
      </c>
      <c r="AW208" s="13" t="s">
        <v>34</v>
      </c>
      <c r="AX208" s="13" t="s">
        <v>73</v>
      </c>
      <c r="AY208" s="233" t="s">
        <v>135</v>
      </c>
    </row>
    <row r="209" s="14" customFormat="1">
      <c r="A209" s="14"/>
      <c r="B209" s="234"/>
      <c r="C209" s="235"/>
      <c r="D209" s="218" t="s">
        <v>146</v>
      </c>
      <c r="E209" s="236" t="s">
        <v>21</v>
      </c>
      <c r="F209" s="237" t="s">
        <v>148</v>
      </c>
      <c r="G209" s="235"/>
      <c r="H209" s="238">
        <v>1150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4" t="s">
        <v>146</v>
      </c>
      <c r="AU209" s="244" t="s">
        <v>84</v>
      </c>
      <c r="AV209" s="14" t="s">
        <v>142</v>
      </c>
      <c r="AW209" s="14" t="s">
        <v>34</v>
      </c>
      <c r="AX209" s="14" t="s">
        <v>81</v>
      </c>
      <c r="AY209" s="244" t="s">
        <v>135</v>
      </c>
    </row>
    <row r="210" s="2" customFormat="1" ht="16.5" customHeight="1">
      <c r="A210" s="39"/>
      <c r="B210" s="40"/>
      <c r="C210" s="205" t="s">
        <v>297</v>
      </c>
      <c r="D210" s="205" t="s">
        <v>137</v>
      </c>
      <c r="E210" s="206" t="s">
        <v>298</v>
      </c>
      <c r="F210" s="207" t="s">
        <v>299</v>
      </c>
      <c r="G210" s="208" t="s">
        <v>140</v>
      </c>
      <c r="H210" s="209">
        <v>1030</v>
      </c>
      <c r="I210" s="210"/>
      <c r="J210" s="211">
        <f>ROUND(I210*H210,2)</f>
        <v>0</v>
      </c>
      <c r="K210" s="207" t="s">
        <v>141</v>
      </c>
      <c r="L210" s="45"/>
      <c r="M210" s="212" t="s">
        <v>21</v>
      </c>
      <c r="N210" s="213" t="s">
        <v>44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142</v>
      </c>
      <c r="AT210" s="216" t="s">
        <v>137</v>
      </c>
      <c r="AU210" s="216" t="s">
        <v>84</v>
      </c>
      <c r="AY210" s="18" t="s">
        <v>135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81</v>
      </c>
      <c r="BK210" s="217">
        <f>ROUND(I210*H210,2)</f>
        <v>0</v>
      </c>
      <c r="BL210" s="18" t="s">
        <v>142</v>
      </c>
      <c r="BM210" s="216" t="s">
        <v>300</v>
      </c>
    </row>
    <row r="211" s="2" customFormat="1">
      <c r="A211" s="39"/>
      <c r="B211" s="40"/>
      <c r="C211" s="41"/>
      <c r="D211" s="218" t="s">
        <v>144</v>
      </c>
      <c r="E211" s="41"/>
      <c r="F211" s="219" t="s">
        <v>301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144</v>
      </c>
      <c r="AU211" s="18" t="s">
        <v>84</v>
      </c>
    </row>
    <row r="212" s="13" customFormat="1">
      <c r="A212" s="13"/>
      <c r="B212" s="223"/>
      <c r="C212" s="224"/>
      <c r="D212" s="218" t="s">
        <v>146</v>
      </c>
      <c r="E212" s="225" t="s">
        <v>21</v>
      </c>
      <c r="F212" s="226" t="s">
        <v>147</v>
      </c>
      <c r="G212" s="224"/>
      <c r="H212" s="227">
        <v>1030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146</v>
      </c>
      <c r="AU212" s="233" t="s">
        <v>84</v>
      </c>
      <c r="AV212" s="13" t="s">
        <v>84</v>
      </c>
      <c r="AW212" s="13" t="s">
        <v>34</v>
      </c>
      <c r="AX212" s="13" t="s">
        <v>73</v>
      </c>
      <c r="AY212" s="233" t="s">
        <v>135</v>
      </c>
    </row>
    <row r="213" s="14" customFormat="1">
      <c r="A213" s="14"/>
      <c r="B213" s="234"/>
      <c r="C213" s="235"/>
      <c r="D213" s="218" t="s">
        <v>146</v>
      </c>
      <c r="E213" s="236" t="s">
        <v>21</v>
      </c>
      <c r="F213" s="237" t="s">
        <v>148</v>
      </c>
      <c r="G213" s="235"/>
      <c r="H213" s="238">
        <v>1030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4" t="s">
        <v>146</v>
      </c>
      <c r="AU213" s="244" t="s">
        <v>84</v>
      </c>
      <c r="AV213" s="14" t="s">
        <v>142</v>
      </c>
      <c r="AW213" s="14" t="s">
        <v>34</v>
      </c>
      <c r="AX213" s="14" t="s">
        <v>81</v>
      </c>
      <c r="AY213" s="244" t="s">
        <v>135</v>
      </c>
    </row>
    <row r="214" s="2" customFormat="1">
      <c r="A214" s="39"/>
      <c r="B214" s="40"/>
      <c r="C214" s="205" t="s">
        <v>302</v>
      </c>
      <c r="D214" s="205" t="s">
        <v>137</v>
      </c>
      <c r="E214" s="206" t="s">
        <v>303</v>
      </c>
      <c r="F214" s="207" t="s">
        <v>304</v>
      </c>
      <c r="G214" s="208" t="s">
        <v>167</v>
      </c>
      <c r="H214" s="209">
        <v>24</v>
      </c>
      <c r="I214" s="210"/>
      <c r="J214" s="211">
        <f>ROUND(I214*H214,2)</f>
        <v>0</v>
      </c>
      <c r="K214" s="207" t="s">
        <v>141</v>
      </c>
      <c r="L214" s="45"/>
      <c r="M214" s="212" t="s">
        <v>21</v>
      </c>
      <c r="N214" s="213" t="s">
        <v>44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142</v>
      </c>
      <c r="AT214" s="216" t="s">
        <v>137</v>
      </c>
      <c r="AU214" s="216" t="s">
        <v>84</v>
      </c>
      <c r="AY214" s="18" t="s">
        <v>135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81</v>
      </c>
      <c r="BK214" s="217">
        <f>ROUND(I214*H214,2)</f>
        <v>0</v>
      </c>
      <c r="BL214" s="18" t="s">
        <v>142</v>
      </c>
      <c r="BM214" s="216" t="s">
        <v>305</v>
      </c>
    </row>
    <row r="215" s="2" customFormat="1">
      <c r="A215" s="39"/>
      <c r="B215" s="40"/>
      <c r="C215" s="41"/>
      <c r="D215" s="218" t="s">
        <v>144</v>
      </c>
      <c r="E215" s="41"/>
      <c r="F215" s="219" t="s">
        <v>306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144</v>
      </c>
      <c r="AU215" s="18" t="s">
        <v>84</v>
      </c>
    </row>
    <row r="216" s="13" customFormat="1">
      <c r="A216" s="13"/>
      <c r="B216" s="223"/>
      <c r="C216" s="224"/>
      <c r="D216" s="218" t="s">
        <v>146</v>
      </c>
      <c r="E216" s="225" t="s">
        <v>21</v>
      </c>
      <c r="F216" s="226" t="s">
        <v>307</v>
      </c>
      <c r="G216" s="224"/>
      <c r="H216" s="227">
        <v>24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146</v>
      </c>
      <c r="AU216" s="233" t="s">
        <v>84</v>
      </c>
      <c r="AV216" s="13" t="s">
        <v>84</v>
      </c>
      <c r="AW216" s="13" t="s">
        <v>34</v>
      </c>
      <c r="AX216" s="13" t="s">
        <v>73</v>
      </c>
      <c r="AY216" s="233" t="s">
        <v>135</v>
      </c>
    </row>
    <row r="217" s="14" customFormat="1">
      <c r="A217" s="14"/>
      <c r="B217" s="234"/>
      <c r="C217" s="235"/>
      <c r="D217" s="218" t="s">
        <v>146</v>
      </c>
      <c r="E217" s="236" t="s">
        <v>21</v>
      </c>
      <c r="F217" s="237" t="s">
        <v>148</v>
      </c>
      <c r="G217" s="235"/>
      <c r="H217" s="238">
        <v>24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4" t="s">
        <v>146</v>
      </c>
      <c r="AU217" s="244" t="s">
        <v>84</v>
      </c>
      <c r="AV217" s="14" t="s">
        <v>142</v>
      </c>
      <c r="AW217" s="14" t="s">
        <v>34</v>
      </c>
      <c r="AX217" s="14" t="s">
        <v>81</v>
      </c>
      <c r="AY217" s="244" t="s">
        <v>135</v>
      </c>
    </row>
    <row r="218" s="2" customFormat="1" ht="16.5" customHeight="1">
      <c r="A218" s="39"/>
      <c r="B218" s="40"/>
      <c r="C218" s="245" t="s">
        <v>308</v>
      </c>
      <c r="D218" s="245" t="s">
        <v>274</v>
      </c>
      <c r="E218" s="246" t="s">
        <v>309</v>
      </c>
      <c r="F218" s="247" t="s">
        <v>310</v>
      </c>
      <c r="G218" s="248" t="s">
        <v>167</v>
      </c>
      <c r="H218" s="249">
        <v>24</v>
      </c>
      <c r="I218" s="250"/>
      <c r="J218" s="251">
        <f>ROUND(I218*H218,2)</f>
        <v>0</v>
      </c>
      <c r="K218" s="247" t="s">
        <v>21</v>
      </c>
      <c r="L218" s="252"/>
      <c r="M218" s="253" t="s">
        <v>21</v>
      </c>
      <c r="N218" s="254" t="s">
        <v>44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181</v>
      </c>
      <c r="AT218" s="216" t="s">
        <v>274</v>
      </c>
      <c r="AU218" s="216" t="s">
        <v>84</v>
      </c>
      <c r="AY218" s="18" t="s">
        <v>135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81</v>
      </c>
      <c r="BK218" s="217">
        <f>ROUND(I218*H218,2)</f>
        <v>0</v>
      </c>
      <c r="BL218" s="18" t="s">
        <v>142</v>
      </c>
      <c r="BM218" s="216" t="s">
        <v>311</v>
      </c>
    </row>
    <row r="219" s="13" customFormat="1">
      <c r="A219" s="13"/>
      <c r="B219" s="223"/>
      <c r="C219" s="224"/>
      <c r="D219" s="218" t="s">
        <v>146</v>
      </c>
      <c r="E219" s="225" t="s">
        <v>21</v>
      </c>
      <c r="F219" s="226" t="s">
        <v>312</v>
      </c>
      <c r="G219" s="224"/>
      <c r="H219" s="227">
        <v>24</v>
      </c>
      <c r="I219" s="228"/>
      <c r="J219" s="224"/>
      <c r="K219" s="224"/>
      <c r="L219" s="229"/>
      <c r="M219" s="230"/>
      <c r="N219" s="231"/>
      <c r="O219" s="231"/>
      <c r="P219" s="231"/>
      <c r="Q219" s="231"/>
      <c r="R219" s="231"/>
      <c r="S219" s="231"/>
      <c r="T219" s="23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3" t="s">
        <v>146</v>
      </c>
      <c r="AU219" s="233" t="s">
        <v>84</v>
      </c>
      <c r="AV219" s="13" t="s">
        <v>84</v>
      </c>
      <c r="AW219" s="13" t="s">
        <v>34</v>
      </c>
      <c r="AX219" s="13" t="s">
        <v>73</v>
      </c>
      <c r="AY219" s="233" t="s">
        <v>135</v>
      </c>
    </row>
    <row r="220" s="14" customFormat="1">
      <c r="A220" s="14"/>
      <c r="B220" s="234"/>
      <c r="C220" s="235"/>
      <c r="D220" s="218" t="s">
        <v>146</v>
      </c>
      <c r="E220" s="236" t="s">
        <v>21</v>
      </c>
      <c r="F220" s="237" t="s">
        <v>148</v>
      </c>
      <c r="G220" s="235"/>
      <c r="H220" s="238">
        <v>24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4" t="s">
        <v>146</v>
      </c>
      <c r="AU220" s="244" t="s">
        <v>84</v>
      </c>
      <c r="AV220" s="14" t="s">
        <v>142</v>
      </c>
      <c r="AW220" s="14" t="s">
        <v>34</v>
      </c>
      <c r="AX220" s="14" t="s">
        <v>81</v>
      </c>
      <c r="AY220" s="244" t="s">
        <v>135</v>
      </c>
    </row>
    <row r="221" s="2" customFormat="1">
      <c r="A221" s="39"/>
      <c r="B221" s="40"/>
      <c r="C221" s="205" t="s">
        <v>313</v>
      </c>
      <c r="D221" s="205" t="s">
        <v>137</v>
      </c>
      <c r="E221" s="206" t="s">
        <v>314</v>
      </c>
      <c r="F221" s="207" t="s">
        <v>315</v>
      </c>
      <c r="G221" s="208" t="s">
        <v>167</v>
      </c>
      <c r="H221" s="209">
        <v>110</v>
      </c>
      <c r="I221" s="210"/>
      <c r="J221" s="211">
        <f>ROUND(I221*H221,2)</f>
        <v>0</v>
      </c>
      <c r="K221" s="207" t="s">
        <v>141</v>
      </c>
      <c r="L221" s="45"/>
      <c r="M221" s="212" t="s">
        <v>21</v>
      </c>
      <c r="N221" s="213" t="s">
        <v>44</v>
      </c>
      <c r="O221" s="85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142</v>
      </c>
      <c r="AT221" s="216" t="s">
        <v>137</v>
      </c>
      <c r="AU221" s="216" t="s">
        <v>84</v>
      </c>
      <c r="AY221" s="18" t="s">
        <v>135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81</v>
      </c>
      <c r="BK221" s="217">
        <f>ROUND(I221*H221,2)</f>
        <v>0</v>
      </c>
      <c r="BL221" s="18" t="s">
        <v>142</v>
      </c>
      <c r="BM221" s="216" t="s">
        <v>316</v>
      </c>
    </row>
    <row r="222" s="2" customFormat="1">
      <c r="A222" s="39"/>
      <c r="B222" s="40"/>
      <c r="C222" s="41"/>
      <c r="D222" s="218" t="s">
        <v>144</v>
      </c>
      <c r="E222" s="41"/>
      <c r="F222" s="219" t="s">
        <v>306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144</v>
      </c>
      <c r="AU222" s="18" t="s">
        <v>84</v>
      </c>
    </row>
    <row r="223" s="13" customFormat="1">
      <c r="A223" s="13"/>
      <c r="B223" s="223"/>
      <c r="C223" s="224"/>
      <c r="D223" s="218" t="s">
        <v>146</v>
      </c>
      <c r="E223" s="225" t="s">
        <v>21</v>
      </c>
      <c r="F223" s="226" t="s">
        <v>290</v>
      </c>
      <c r="G223" s="224"/>
      <c r="H223" s="227">
        <v>23</v>
      </c>
      <c r="I223" s="228"/>
      <c r="J223" s="224"/>
      <c r="K223" s="224"/>
      <c r="L223" s="229"/>
      <c r="M223" s="230"/>
      <c r="N223" s="231"/>
      <c r="O223" s="231"/>
      <c r="P223" s="231"/>
      <c r="Q223" s="231"/>
      <c r="R223" s="231"/>
      <c r="S223" s="231"/>
      <c r="T223" s="23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3" t="s">
        <v>146</v>
      </c>
      <c r="AU223" s="233" t="s">
        <v>84</v>
      </c>
      <c r="AV223" s="13" t="s">
        <v>84</v>
      </c>
      <c r="AW223" s="13" t="s">
        <v>34</v>
      </c>
      <c r="AX223" s="13" t="s">
        <v>73</v>
      </c>
      <c r="AY223" s="233" t="s">
        <v>135</v>
      </c>
    </row>
    <row r="224" s="13" customFormat="1">
      <c r="A224" s="13"/>
      <c r="B224" s="223"/>
      <c r="C224" s="224"/>
      <c r="D224" s="218" t="s">
        <v>146</v>
      </c>
      <c r="E224" s="225" t="s">
        <v>21</v>
      </c>
      <c r="F224" s="226" t="s">
        <v>291</v>
      </c>
      <c r="G224" s="224"/>
      <c r="H224" s="227">
        <v>87</v>
      </c>
      <c r="I224" s="228"/>
      <c r="J224" s="224"/>
      <c r="K224" s="224"/>
      <c r="L224" s="229"/>
      <c r="M224" s="230"/>
      <c r="N224" s="231"/>
      <c r="O224" s="231"/>
      <c r="P224" s="231"/>
      <c r="Q224" s="231"/>
      <c r="R224" s="231"/>
      <c r="S224" s="231"/>
      <c r="T224" s="23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3" t="s">
        <v>146</v>
      </c>
      <c r="AU224" s="233" t="s">
        <v>84</v>
      </c>
      <c r="AV224" s="13" t="s">
        <v>84</v>
      </c>
      <c r="AW224" s="13" t="s">
        <v>34</v>
      </c>
      <c r="AX224" s="13" t="s">
        <v>73</v>
      </c>
      <c r="AY224" s="233" t="s">
        <v>135</v>
      </c>
    </row>
    <row r="225" s="14" customFormat="1">
      <c r="A225" s="14"/>
      <c r="B225" s="234"/>
      <c r="C225" s="235"/>
      <c r="D225" s="218" t="s">
        <v>146</v>
      </c>
      <c r="E225" s="236" t="s">
        <v>21</v>
      </c>
      <c r="F225" s="237" t="s">
        <v>148</v>
      </c>
      <c r="G225" s="235"/>
      <c r="H225" s="238">
        <v>110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4" t="s">
        <v>146</v>
      </c>
      <c r="AU225" s="244" t="s">
        <v>84</v>
      </c>
      <c r="AV225" s="14" t="s">
        <v>142</v>
      </c>
      <c r="AW225" s="14" t="s">
        <v>34</v>
      </c>
      <c r="AX225" s="14" t="s">
        <v>81</v>
      </c>
      <c r="AY225" s="244" t="s">
        <v>135</v>
      </c>
    </row>
    <row r="226" s="2" customFormat="1" ht="16.5" customHeight="1">
      <c r="A226" s="39"/>
      <c r="B226" s="40"/>
      <c r="C226" s="245" t="s">
        <v>317</v>
      </c>
      <c r="D226" s="245" t="s">
        <v>274</v>
      </c>
      <c r="E226" s="246" t="s">
        <v>318</v>
      </c>
      <c r="F226" s="247" t="s">
        <v>319</v>
      </c>
      <c r="G226" s="248" t="s">
        <v>167</v>
      </c>
      <c r="H226" s="249">
        <v>22</v>
      </c>
      <c r="I226" s="250"/>
      <c r="J226" s="251">
        <f>ROUND(I226*H226,2)</f>
        <v>0</v>
      </c>
      <c r="K226" s="247" t="s">
        <v>21</v>
      </c>
      <c r="L226" s="252"/>
      <c r="M226" s="253" t="s">
        <v>21</v>
      </c>
      <c r="N226" s="254" t="s">
        <v>44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181</v>
      </c>
      <c r="AT226" s="216" t="s">
        <v>274</v>
      </c>
      <c r="AU226" s="216" t="s">
        <v>84</v>
      </c>
      <c r="AY226" s="18" t="s">
        <v>135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81</v>
      </c>
      <c r="BK226" s="217">
        <f>ROUND(I226*H226,2)</f>
        <v>0</v>
      </c>
      <c r="BL226" s="18" t="s">
        <v>142</v>
      </c>
      <c r="BM226" s="216" t="s">
        <v>320</v>
      </c>
    </row>
    <row r="227" s="13" customFormat="1">
      <c r="A227" s="13"/>
      <c r="B227" s="223"/>
      <c r="C227" s="224"/>
      <c r="D227" s="218" t="s">
        <v>146</v>
      </c>
      <c r="E227" s="225" t="s">
        <v>21</v>
      </c>
      <c r="F227" s="226" t="s">
        <v>321</v>
      </c>
      <c r="G227" s="224"/>
      <c r="H227" s="227">
        <v>22</v>
      </c>
      <c r="I227" s="228"/>
      <c r="J227" s="224"/>
      <c r="K227" s="224"/>
      <c r="L227" s="229"/>
      <c r="M227" s="230"/>
      <c r="N227" s="231"/>
      <c r="O227" s="231"/>
      <c r="P227" s="231"/>
      <c r="Q227" s="231"/>
      <c r="R227" s="231"/>
      <c r="S227" s="231"/>
      <c r="T227" s="23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3" t="s">
        <v>146</v>
      </c>
      <c r="AU227" s="233" t="s">
        <v>84</v>
      </c>
      <c r="AV227" s="13" t="s">
        <v>84</v>
      </c>
      <c r="AW227" s="13" t="s">
        <v>34</v>
      </c>
      <c r="AX227" s="13" t="s">
        <v>73</v>
      </c>
      <c r="AY227" s="233" t="s">
        <v>135</v>
      </c>
    </row>
    <row r="228" s="14" customFormat="1">
      <c r="A228" s="14"/>
      <c r="B228" s="234"/>
      <c r="C228" s="235"/>
      <c r="D228" s="218" t="s">
        <v>146</v>
      </c>
      <c r="E228" s="236" t="s">
        <v>21</v>
      </c>
      <c r="F228" s="237" t="s">
        <v>148</v>
      </c>
      <c r="G228" s="235"/>
      <c r="H228" s="238">
        <v>22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4" t="s">
        <v>146</v>
      </c>
      <c r="AU228" s="244" t="s">
        <v>84</v>
      </c>
      <c r="AV228" s="14" t="s">
        <v>142</v>
      </c>
      <c r="AW228" s="14" t="s">
        <v>34</v>
      </c>
      <c r="AX228" s="14" t="s">
        <v>81</v>
      </c>
      <c r="AY228" s="244" t="s">
        <v>135</v>
      </c>
    </row>
    <row r="229" s="2" customFormat="1">
      <c r="A229" s="39"/>
      <c r="B229" s="40"/>
      <c r="C229" s="245" t="s">
        <v>322</v>
      </c>
      <c r="D229" s="245" t="s">
        <v>274</v>
      </c>
      <c r="E229" s="246" t="s">
        <v>323</v>
      </c>
      <c r="F229" s="247" t="s">
        <v>324</v>
      </c>
      <c r="G229" s="248" t="s">
        <v>167</v>
      </c>
      <c r="H229" s="249">
        <v>13</v>
      </c>
      <c r="I229" s="250"/>
      <c r="J229" s="251">
        <f>ROUND(I229*H229,2)</f>
        <v>0</v>
      </c>
      <c r="K229" s="247" t="s">
        <v>21</v>
      </c>
      <c r="L229" s="252"/>
      <c r="M229" s="253" t="s">
        <v>21</v>
      </c>
      <c r="N229" s="254" t="s">
        <v>44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181</v>
      </c>
      <c r="AT229" s="216" t="s">
        <v>274</v>
      </c>
      <c r="AU229" s="216" t="s">
        <v>84</v>
      </c>
      <c r="AY229" s="18" t="s">
        <v>135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81</v>
      </c>
      <c r="BK229" s="217">
        <f>ROUND(I229*H229,2)</f>
        <v>0</v>
      </c>
      <c r="BL229" s="18" t="s">
        <v>142</v>
      </c>
      <c r="BM229" s="216" t="s">
        <v>325</v>
      </c>
    </row>
    <row r="230" s="13" customFormat="1">
      <c r="A230" s="13"/>
      <c r="B230" s="223"/>
      <c r="C230" s="224"/>
      <c r="D230" s="218" t="s">
        <v>146</v>
      </c>
      <c r="E230" s="225" t="s">
        <v>21</v>
      </c>
      <c r="F230" s="226" t="s">
        <v>326</v>
      </c>
      <c r="G230" s="224"/>
      <c r="H230" s="227">
        <v>13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3" t="s">
        <v>146</v>
      </c>
      <c r="AU230" s="233" t="s">
        <v>84</v>
      </c>
      <c r="AV230" s="13" t="s">
        <v>84</v>
      </c>
      <c r="AW230" s="13" t="s">
        <v>34</v>
      </c>
      <c r="AX230" s="13" t="s">
        <v>73</v>
      </c>
      <c r="AY230" s="233" t="s">
        <v>135</v>
      </c>
    </row>
    <row r="231" s="14" customFormat="1">
      <c r="A231" s="14"/>
      <c r="B231" s="234"/>
      <c r="C231" s="235"/>
      <c r="D231" s="218" t="s">
        <v>146</v>
      </c>
      <c r="E231" s="236" t="s">
        <v>21</v>
      </c>
      <c r="F231" s="237" t="s">
        <v>148</v>
      </c>
      <c r="G231" s="235"/>
      <c r="H231" s="238">
        <v>13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4" t="s">
        <v>146</v>
      </c>
      <c r="AU231" s="244" t="s">
        <v>84</v>
      </c>
      <c r="AV231" s="14" t="s">
        <v>142</v>
      </c>
      <c r="AW231" s="14" t="s">
        <v>34</v>
      </c>
      <c r="AX231" s="14" t="s">
        <v>81</v>
      </c>
      <c r="AY231" s="244" t="s">
        <v>135</v>
      </c>
    </row>
    <row r="232" s="2" customFormat="1">
      <c r="A232" s="39"/>
      <c r="B232" s="40"/>
      <c r="C232" s="245" t="s">
        <v>327</v>
      </c>
      <c r="D232" s="245" t="s">
        <v>274</v>
      </c>
      <c r="E232" s="246" t="s">
        <v>328</v>
      </c>
      <c r="F232" s="247" t="s">
        <v>329</v>
      </c>
      <c r="G232" s="248" t="s">
        <v>167</v>
      </c>
      <c r="H232" s="249">
        <v>11</v>
      </c>
      <c r="I232" s="250"/>
      <c r="J232" s="251">
        <f>ROUND(I232*H232,2)</f>
        <v>0</v>
      </c>
      <c r="K232" s="247" t="s">
        <v>21</v>
      </c>
      <c r="L232" s="252"/>
      <c r="M232" s="253" t="s">
        <v>21</v>
      </c>
      <c r="N232" s="254" t="s">
        <v>44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181</v>
      </c>
      <c r="AT232" s="216" t="s">
        <v>274</v>
      </c>
      <c r="AU232" s="216" t="s">
        <v>84</v>
      </c>
      <c r="AY232" s="18" t="s">
        <v>135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81</v>
      </c>
      <c r="BK232" s="217">
        <f>ROUND(I232*H232,2)</f>
        <v>0</v>
      </c>
      <c r="BL232" s="18" t="s">
        <v>142</v>
      </c>
      <c r="BM232" s="216" t="s">
        <v>330</v>
      </c>
    </row>
    <row r="233" s="13" customFormat="1">
      <c r="A233" s="13"/>
      <c r="B233" s="223"/>
      <c r="C233" s="224"/>
      <c r="D233" s="218" t="s">
        <v>146</v>
      </c>
      <c r="E233" s="225" t="s">
        <v>21</v>
      </c>
      <c r="F233" s="226" t="s">
        <v>331</v>
      </c>
      <c r="G233" s="224"/>
      <c r="H233" s="227">
        <v>11</v>
      </c>
      <c r="I233" s="228"/>
      <c r="J233" s="224"/>
      <c r="K233" s="224"/>
      <c r="L233" s="229"/>
      <c r="M233" s="230"/>
      <c r="N233" s="231"/>
      <c r="O233" s="231"/>
      <c r="P233" s="231"/>
      <c r="Q233" s="231"/>
      <c r="R233" s="231"/>
      <c r="S233" s="231"/>
      <c r="T233" s="23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3" t="s">
        <v>146</v>
      </c>
      <c r="AU233" s="233" t="s">
        <v>84</v>
      </c>
      <c r="AV233" s="13" t="s">
        <v>84</v>
      </c>
      <c r="AW233" s="13" t="s">
        <v>34</v>
      </c>
      <c r="AX233" s="13" t="s">
        <v>73</v>
      </c>
      <c r="AY233" s="233" t="s">
        <v>135</v>
      </c>
    </row>
    <row r="234" s="14" customFormat="1">
      <c r="A234" s="14"/>
      <c r="B234" s="234"/>
      <c r="C234" s="235"/>
      <c r="D234" s="218" t="s">
        <v>146</v>
      </c>
      <c r="E234" s="236" t="s">
        <v>21</v>
      </c>
      <c r="F234" s="237" t="s">
        <v>148</v>
      </c>
      <c r="G234" s="235"/>
      <c r="H234" s="238">
        <v>11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4" t="s">
        <v>146</v>
      </c>
      <c r="AU234" s="244" t="s">
        <v>84</v>
      </c>
      <c r="AV234" s="14" t="s">
        <v>142</v>
      </c>
      <c r="AW234" s="14" t="s">
        <v>34</v>
      </c>
      <c r="AX234" s="14" t="s">
        <v>81</v>
      </c>
      <c r="AY234" s="244" t="s">
        <v>135</v>
      </c>
    </row>
    <row r="235" s="2" customFormat="1" ht="21.75" customHeight="1">
      <c r="A235" s="39"/>
      <c r="B235" s="40"/>
      <c r="C235" s="245" t="s">
        <v>332</v>
      </c>
      <c r="D235" s="245" t="s">
        <v>274</v>
      </c>
      <c r="E235" s="246" t="s">
        <v>333</v>
      </c>
      <c r="F235" s="247" t="s">
        <v>334</v>
      </c>
      <c r="G235" s="248" t="s">
        <v>167</v>
      </c>
      <c r="H235" s="249">
        <v>9</v>
      </c>
      <c r="I235" s="250"/>
      <c r="J235" s="251">
        <f>ROUND(I235*H235,2)</f>
        <v>0</v>
      </c>
      <c r="K235" s="247" t="s">
        <v>21</v>
      </c>
      <c r="L235" s="252"/>
      <c r="M235" s="253" t="s">
        <v>21</v>
      </c>
      <c r="N235" s="254" t="s">
        <v>44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181</v>
      </c>
      <c r="AT235" s="216" t="s">
        <v>274</v>
      </c>
      <c r="AU235" s="216" t="s">
        <v>84</v>
      </c>
      <c r="AY235" s="18" t="s">
        <v>135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81</v>
      </c>
      <c r="BK235" s="217">
        <f>ROUND(I235*H235,2)</f>
        <v>0</v>
      </c>
      <c r="BL235" s="18" t="s">
        <v>142</v>
      </c>
      <c r="BM235" s="216" t="s">
        <v>335</v>
      </c>
    </row>
    <row r="236" s="13" customFormat="1">
      <c r="A236" s="13"/>
      <c r="B236" s="223"/>
      <c r="C236" s="224"/>
      <c r="D236" s="218" t="s">
        <v>146</v>
      </c>
      <c r="E236" s="225" t="s">
        <v>21</v>
      </c>
      <c r="F236" s="226" t="s">
        <v>336</v>
      </c>
      <c r="G236" s="224"/>
      <c r="H236" s="227">
        <v>9</v>
      </c>
      <c r="I236" s="228"/>
      <c r="J236" s="224"/>
      <c r="K236" s="224"/>
      <c r="L236" s="229"/>
      <c r="M236" s="230"/>
      <c r="N236" s="231"/>
      <c r="O236" s="231"/>
      <c r="P236" s="231"/>
      <c r="Q236" s="231"/>
      <c r="R236" s="231"/>
      <c r="S236" s="231"/>
      <c r="T236" s="23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3" t="s">
        <v>146</v>
      </c>
      <c r="AU236" s="233" t="s">
        <v>84</v>
      </c>
      <c r="AV236" s="13" t="s">
        <v>84</v>
      </c>
      <c r="AW236" s="13" t="s">
        <v>34</v>
      </c>
      <c r="AX236" s="13" t="s">
        <v>81</v>
      </c>
      <c r="AY236" s="233" t="s">
        <v>135</v>
      </c>
    </row>
    <row r="237" s="14" customFormat="1">
      <c r="A237" s="14"/>
      <c r="B237" s="234"/>
      <c r="C237" s="235"/>
      <c r="D237" s="218" t="s">
        <v>146</v>
      </c>
      <c r="E237" s="236" t="s">
        <v>21</v>
      </c>
      <c r="F237" s="237" t="s">
        <v>148</v>
      </c>
      <c r="G237" s="235"/>
      <c r="H237" s="238">
        <v>9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4" t="s">
        <v>146</v>
      </c>
      <c r="AU237" s="244" t="s">
        <v>84</v>
      </c>
      <c r="AV237" s="14" t="s">
        <v>142</v>
      </c>
      <c r="AW237" s="14" t="s">
        <v>34</v>
      </c>
      <c r="AX237" s="14" t="s">
        <v>73</v>
      </c>
      <c r="AY237" s="244" t="s">
        <v>135</v>
      </c>
    </row>
    <row r="238" s="2" customFormat="1" ht="16.5" customHeight="1">
      <c r="A238" s="39"/>
      <c r="B238" s="40"/>
      <c r="C238" s="245" t="s">
        <v>337</v>
      </c>
      <c r="D238" s="245" t="s">
        <v>274</v>
      </c>
      <c r="E238" s="246" t="s">
        <v>338</v>
      </c>
      <c r="F238" s="247" t="s">
        <v>339</v>
      </c>
      <c r="G238" s="248" t="s">
        <v>167</v>
      </c>
      <c r="H238" s="249">
        <v>8</v>
      </c>
      <c r="I238" s="250"/>
      <c r="J238" s="251">
        <f>ROUND(I238*H238,2)</f>
        <v>0</v>
      </c>
      <c r="K238" s="247" t="s">
        <v>21</v>
      </c>
      <c r="L238" s="252"/>
      <c r="M238" s="253" t="s">
        <v>21</v>
      </c>
      <c r="N238" s="254" t="s">
        <v>44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181</v>
      </c>
      <c r="AT238" s="216" t="s">
        <v>274</v>
      </c>
      <c r="AU238" s="216" t="s">
        <v>84</v>
      </c>
      <c r="AY238" s="18" t="s">
        <v>135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81</v>
      </c>
      <c r="BK238" s="217">
        <f>ROUND(I238*H238,2)</f>
        <v>0</v>
      </c>
      <c r="BL238" s="18" t="s">
        <v>142</v>
      </c>
      <c r="BM238" s="216" t="s">
        <v>340</v>
      </c>
    </row>
    <row r="239" s="13" customFormat="1">
      <c r="A239" s="13"/>
      <c r="B239" s="223"/>
      <c r="C239" s="224"/>
      <c r="D239" s="218" t="s">
        <v>146</v>
      </c>
      <c r="E239" s="225" t="s">
        <v>21</v>
      </c>
      <c r="F239" s="226" t="s">
        <v>341</v>
      </c>
      <c r="G239" s="224"/>
      <c r="H239" s="227">
        <v>8</v>
      </c>
      <c r="I239" s="228"/>
      <c r="J239" s="224"/>
      <c r="K239" s="224"/>
      <c r="L239" s="229"/>
      <c r="M239" s="230"/>
      <c r="N239" s="231"/>
      <c r="O239" s="231"/>
      <c r="P239" s="231"/>
      <c r="Q239" s="231"/>
      <c r="R239" s="231"/>
      <c r="S239" s="231"/>
      <c r="T239" s="23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3" t="s">
        <v>146</v>
      </c>
      <c r="AU239" s="233" t="s">
        <v>84</v>
      </c>
      <c r="AV239" s="13" t="s">
        <v>84</v>
      </c>
      <c r="AW239" s="13" t="s">
        <v>34</v>
      </c>
      <c r="AX239" s="13" t="s">
        <v>73</v>
      </c>
      <c r="AY239" s="233" t="s">
        <v>135</v>
      </c>
    </row>
    <row r="240" s="14" customFormat="1">
      <c r="A240" s="14"/>
      <c r="B240" s="234"/>
      <c r="C240" s="235"/>
      <c r="D240" s="218" t="s">
        <v>146</v>
      </c>
      <c r="E240" s="236" t="s">
        <v>21</v>
      </c>
      <c r="F240" s="237" t="s">
        <v>148</v>
      </c>
      <c r="G240" s="235"/>
      <c r="H240" s="238">
        <v>8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4" t="s">
        <v>146</v>
      </c>
      <c r="AU240" s="244" t="s">
        <v>84</v>
      </c>
      <c r="AV240" s="14" t="s">
        <v>142</v>
      </c>
      <c r="AW240" s="14" t="s">
        <v>34</v>
      </c>
      <c r="AX240" s="14" t="s">
        <v>81</v>
      </c>
      <c r="AY240" s="244" t="s">
        <v>135</v>
      </c>
    </row>
    <row r="241" s="2" customFormat="1">
      <c r="A241" s="39"/>
      <c r="B241" s="40"/>
      <c r="C241" s="245" t="s">
        <v>342</v>
      </c>
      <c r="D241" s="245" t="s">
        <v>274</v>
      </c>
      <c r="E241" s="246" t="s">
        <v>343</v>
      </c>
      <c r="F241" s="247" t="s">
        <v>344</v>
      </c>
      <c r="G241" s="248" t="s">
        <v>167</v>
      </c>
      <c r="H241" s="249">
        <v>17</v>
      </c>
      <c r="I241" s="250"/>
      <c r="J241" s="251">
        <f>ROUND(I241*H241,2)</f>
        <v>0</v>
      </c>
      <c r="K241" s="247" t="s">
        <v>21</v>
      </c>
      <c r="L241" s="252"/>
      <c r="M241" s="253" t="s">
        <v>21</v>
      </c>
      <c r="N241" s="254" t="s">
        <v>44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181</v>
      </c>
      <c r="AT241" s="216" t="s">
        <v>274</v>
      </c>
      <c r="AU241" s="216" t="s">
        <v>84</v>
      </c>
      <c r="AY241" s="18" t="s">
        <v>135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81</v>
      </c>
      <c r="BK241" s="217">
        <f>ROUND(I241*H241,2)</f>
        <v>0</v>
      </c>
      <c r="BL241" s="18" t="s">
        <v>142</v>
      </c>
      <c r="BM241" s="216" t="s">
        <v>345</v>
      </c>
    </row>
    <row r="242" s="13" customFormat="1">
      <c r="A242" s="13"/>
      <c r="B242" s="223"/>
      <c r="C242" s="224"/>
      <c r="D242" s="218" t="s">
        <v>146</v>
      </c>
      <c r="E242" s="225" t="s">
        <v>21</v>
      </c>
      <c r="F242" s="226" t="s">
        <v>346</v>
      </c>
      <c r="G242" s="224"/>
      <c r="H242" s="227">
        <v>17</v>
      </c>
      <c r="I242" s="228"/>
      <c r="J242" s="224"/>
      <c r="K242" s="224"/>
      <c r="L242" s="229"/>
      <c r="M242" s="230"/>
      <c r="N242" s="231"/>
      <c r="O242" s="231"/>
      <c r="P242" s="231"/>
      <c r="Q242" s="231"/>
      <c r="R242" s="231"/>
      <c r="S242" s="231"/>
      <c r="T242" s="23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3" t="s">
        <v>146</v>
      </c>
      <c r="AU242" s="233" t="s">
        <v>84</v>
      </c>
      <c r="AV242" s="13" t="s">
        <v>84</v>
      </c>
      <c r="AW242" s="13" t="s">
        <v>34</v>
      </c>
      <c r="AX242" s="13" t="s">
        <v>73</v>
      </c>
      <c r="AY242" s="233" t="s">
        <v>135</v>
      </c>
    </row>
    <row r="243" s="14" customFormat="1">
      <c r="A243" s="14"/>
      <c r="B243" s="234"/>
      <c r="C243" s="235"/>
      <c r="D243" s="218" t="s">
        <v>146</v>
      </c>
      <c r="E243" s="236" t="s">
        <v>21</v>
      </c>
      <c r="F243" s="237" t="s">
        <v>148</v>
      </c>
      <c r="G243" s="235"/>
      <c r="H243" s="238">
        <v>17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4" t="s">
        <v>146</v>
      </c>
      <c r="AU243" s="244" t="s">
        <v>84</v>
      </c>
      <c r="AV243" s="14" t="s">
        <v>142</v>
      </c>
      <c r="AW243" s="14" t="s">
        <v>34</v>
      </c>
      <c r="AX243" s="14" t="s">
        <v>81</v>
      </c>
      <c r="AY243" s="244" t="s">
        <v>135</v>
      </c>
    </row>
    <row r="244" s="2" customFormat="1">
      <c r="A244" s="39"/>
      <c r="B244" s="40"/>
      <c r="C244" s="245" t="s">
        <v>347</v>
      </c>
      <c r="D244" s="245" t="s">
        <v>274</v>
      </c>
      <c r="E244" s="246" t="s">
        <v>348</v>
      </c>
      <c r="F244" s="247" t="s">
        <v>349</v>
      </c>
      <c r="G244" s="248" t="s">
        <v>167</v>
      </c>
      <c r="H244" s="249">
        <v>7</v>
      </c>
      <c r="I244" s="250"/>
      <c r="J244" s="251">
        <f>ROUND(I244*H244,2)</f>
        <v>0</v>
      </c>
      <c r="K244" s="247" t="s">
        <v>21</v>
      </c>
      <c r="L244" s="252"/>
      <c r="M244" s="253" t="s">
        <v>21</v>
      </c>
      <c r="N244" s="254" t="s">
        <v>44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181</v>
      </c>
      <c r="AT244" s="216" t="s">
        <v>274</v>
      </c>
      <c r="AU244" s="216" t="s">
        <v>84</v>
      </c>
      <c r="AY244" s="18" t="s">
        <v>135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81</v>
      </c>
      <c r="BK244" s="217">
        <f>ROUND(I244*H244,2)</f>
        <v>0</v>
      </c>
      <c r="BL244" s="18" t="s">
        <v>142</v>
      </c>
      <c r="BM244" s="216" t="s">
        <v>350</v>
      </c>
    </row>
    <row r="245" s="13" customFormat="1">
      <c r="A245" s="13"/>
      <c r="B245" s="223"/>
      <c r="C245" s="224"/>
      <c r="D245" s="218" t="s">
        <v>146</v>
      </c>
      <c r="E245" s="225" t="s">
        <v>21</v>
      </c>
      <c r="F245" s="226" t="s">
        <v>351</v>
      </c>
      <c r="G245" s="224"/>
      <c r="H245" s="227">
        <v>7</v>
      </c>
      <c r="I245" s="228"/>
      <c r="J245" s="224"/>
      <c r="K245" s="224"/>
      <c r="L245" s="229"/>
      <c r="M245" s="230"/>
      <c r="N245" s="231"/>
      <c r="O245" s="231"/>
      <c r="P245" s="231"/>
      <c r="Q245" s="231"/>
      <c r="R245" s="231"/>
      <c r="S245" s="231"/>
      <c r="T245" s="23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3" t="s">
        <v>146</v>
      </c>
      <c r="AU245" s="233" t="s">
        <v>84</v>
      </c>
      <c r="AV245" s="13" t="s">
        <v>84</v>
      </c>
      <c r="AW245" s="13" t="s">
        <v>34</v>
      </c>
      <c r="AX245" s="13" t="s">
        <v>73</v>
      </c>
      <c r="AY245" s="233" t="s">
        <v>135</v>
      </c>
    </row>
    <row r="246" s="14" customFormat="1">
      <c r="A246" s="14"/>
      <c r="B246" s="234"/>
      <c r="C246" s="235"/>
      <c r="D246" s="218" t="s">
        <v>146</v>
      </c>
      <c r="E246" s="236" t="s">
        <v>21</v>
      </c>
      <c r="F246" s="237" t="s">
        <v>148</v>
      </c>
      <c r="G246" s="235"/>
      <c r="H246" s="238">
        <v>7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4" t="s">
        <v>146</v>
      </c>
      <c r="AU246" s="244" t="s">
        <v>84</v>
      </c>
      <c r="AV246" s="14" t="s">
        <v>142</v>
      </c>
      <c r="AW246" s="14" t="s">
        <v>34</v>
      </c>
      <c r="AX246" s="14" t="s">
        <v>81</v>
      </c>
      <c r="AY246" s="244" t="s">
        <v>135</v>
      </c>
    </row>
    <row r="247" s="2" customFormat="1" ht="21.75" customHeight="1">
      <c r="A247" s="39"/>
      <c r="B247" s="40"/>
      <c r="C247" s="245" t="s">
        <v>352</v>
      </c>
      <c r="D247" s="245" t="s">
        <v>274</v>
      </c>
      <c r="E247" s="246" t="s">
        <v>353</v>
      </c>
      <c r="F247" s="247" t="s">
        <v>354</v>
      </c>
      <c r="G247" s="248" t="s">
        <v>167</v>
      </c>
      <c r="H247" s="249">
        <v>12</v>
      </c>
      <c r="I247" s="250"/>
      <c r="J247" s="251">
        <f>ROUND(I247*H247,2)</f>
        <v>0</v>
      </c>
      <c r="K247" s="247" t="s">
        <v>21</v>
      </c>
      <c r="L247" s="252"/>
      <c r="M247" s="253" t="s">
        <v>21</v>
      </c>
      <c r="N247" s="254" t="s">
        <v>44</v>
      </c>
      <c r="O247" s="85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181</v>
      </c>
      <c r="AT247" s="216" t="s">
        <v>274</v>
      </c>
      <c r="AU247" s="216" t="s">
        <v>84</v>
      </c>
      <c r="AY247" s="18" t="s">
        <v>135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81</v>
      </c>
      <c r="BK247" s="217">
        <f>ROUND(I247*H247,2)</f>
        <v>0</v>
      </c>
      <c r="BL247" s="18" t="s">
        <v>142</v>
      </c>
      <c r="BM247" s="216" t="s">
        <v>355</v>
      </c>
    </row>
    <row r="248" s="13" customFormat="1">
      <c r="A248" s="13"/>
      <c r="B248" s="223"/>
      <c r="C248" s="224"/>
      <c r="D248" s="218" t="s">
        <v>146</v>
      </c>
      <c r="E248" s="225" t="s">
        <v>21</v>
      </c>
      <c r="F248" s="226" t="s">
        <v>356</v>
      </c>
      <c r="G248" s="224"/>
      <c r="H248" s="227">
        <v>12</v>
      </c>
      <c r="I248" s="228"/>
      <c r="J248" s="224"/>
      <c r="K248" s="224"/>
      <c r="L248" s="229"/>
      <c r="M248" s="230"/>
      <c r="N248" s="231"/>
      <c r="O248" s="231"/>
      <c r="P248" s="231"/>
      <c r="Q248" s="231"/>
      <c r="R248" s="231"/>
      <c r="S248" s="231"/>
      <c r="T248" s="23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3" t="s">
        <v>146</v>
      </c>
      <c r="AU248" s="233" t="s">
        <v>84</v>
      </c>
      <c r="AV248" s="13" t="s">
        <v>84</v>
      </c>
      <c r="AW248" s="13" t="s">
        <v>34</v>
      </c>
      <c r="AX248" s="13" t="s">
        <v>73</v>
      </c>
      <c r="AY248" s="233" t="s">
        <v>135</v>
      </c>
    </row>
    <row r="249" s="14" customFormat="1">
      <c r="A249" s="14"/>
      <c r="B249" s="234"/>
      <c r="C249" s="235"/>
      <c r="D249" s="218" t="s">
        <v>146</v>
      </c>
      <c r="E249" s="236" t="s">
        <v>21</v>
      </c>
      <c r="F249" s="237" t="s">
        <v>148</v>
      </c>
      <c r="G249" s="235"/>
      <c r="H249" s="238">
        <v>12</v>
      </c>
      <c r="I249" s="239"/>
      <c r="J249" s="235"/>
      <c r="K249" s="235"/>
      <c r="L249" s="240"/>
      <c r="M249" s="241"/>
      <c r="N249" s="242"/>
      <c r="O249" s="242"/>
      <c r="P249" s="242"/>
      <c r="Q249" s="242"/>
      <c r="R249" s="242"/>
      <c r="S249" s="242"/>
      <c r="T249" s="24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4" t="s">
        <v>146</v>
      </c>
      <c r="AU249" s="244" t="s">
        <v>84</v>
      </c>
      <c r="AV249" s="14" t="s">
        <v>142</v>
      </c>
      <c r="AW249" s="14" t="s">
        <v>34</v>
      </c>
      <c r="AX249" s="14" t="s">
        <v>81</v>
      </c>
      <c r="AY249" s="244" t="s">
        <v>135</v>
      </c>
    </row>
    <row r="250" s="2" customFormat="1" ht="16.5" customHeight="1">
      <c r="A250" s="39"/>
      <c r="B250" s="40"/>
      <c r="C250" s="245" t="s">
        <v>357</v>
      </c>
      <c r="D250" s="245" t="s">
        <v>274</v>
      </c>
      <c r="E250" s="246" t="s">
        <v>358</v>
      </c>
      <c r="F250" s="247" t="s">
        <v>359</v>
      </c>
      <c r="G250" s="248" t="s">
        <v>167</v>
      </c>
      <c r="H250" s="249">
        <v>4</v>
      </c>
      <c r="I250" s="250"/>
      <c r="J250" s="251">
        <f>ROUND(I250*H250,2)</f>
        <v>0</v>
      </c>
      <c r="K250" s="247" t="s">
        <v>21</v>
      </c>
      <c r="L250" s="252"/>
      <c r="M250" s="253" t="s">
        <v>21</v>
      </c>
      <c r="N250" s="254" t="s">
        <v>44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181</v>
      </c>
      <c r="AT250" s="216" t="s">
        <v>274</v>
      </c>
      <c r="AU250" s="216" t="s">
        <v>84</v>
      </c>
      <c r="AY250" s="18" t="s">
        <v>135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81</v>
      </c>
      <c r="BK250" s="217">
        <f>ROUND(I250*H250,2)</f>
        <v>0</v>
      </c>
      <c r="BL250" s="18" t="s">
        <v>142</v>
      </c>
      <c r="BM250" s="216" t="s">
        <v>360</v>
      </c>
    </row>
    <row r="251" s="13" customFormat="1">
      <c r="A251" s="13"/>
      <c r="B251" s="223"/>
      <c r="C251" s="224"/>
      <c r="D251" s="218" t="s">
        <v>146</v>
      </c>
      <c r="E251" s="225" t="s">
        <v>21</v>
      </c>
      <c r="F251" s="226" t="s">
        <v>361</v>
      </c>
      <c r="G251" s="224"/>
      <c r="H251" s="227">
        <v>4</v>
      </c>
      <c r="I251" s="228"/>
      <c r="J251" s="224"/>
      <c r="K251" s="224"/>
      <c r="L251" s="229"/>
      <c r="M251" s="230"/>
      <c r="N251" s="231"/>
      <c r="O251" s="231"/>
      <c r="P251" s="231"/>
      <c r="Q251" s="231"/>
      <c r="R251" s="231"/>
      <c r="S251" s="231"/>
      <c r="T251" s="23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3" t="s">
        <v>146</v>
      </c>
      <c r="AU251" s="233" t="s">
        <v>84</v>
      </c>
      <c r="AV251" s="13" t="s">
        <v>84</v>
      </c>
      <c r="AW251" s="13" t="s">
        <v>34</v>
      </c>
      <c r="AX251" s="13" t="s">
        <v>73</v>
      </c>
      <c r="AY251" s="233" t="s">
        <v>135</v>
      </c>
    </row>
    <row r="252" s="14" customFormat="1">
      <c r="A252" s="14"/>
      <c r="B252" s="234"/>
      <c r="C252" s="235"/>
      <c r="D252" s="218" t="s">
        <v>146</v>
      </c>
      <c r="E252" s="236" t="s">
        <v>21</v>
      </c>
      <c r="F252" s="237" t="s">
        <v>148</v>
      </c>
      <c r="G252" s="235"/>
      <c r="H252" s="238">
        <v>4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4" t="s">
        <v>146</v>
      </c>
      <c r="AU252" s="244" t="s">
        <v>84</v>
      </c>
      <c r="AV252" s="14" t="s">
        <v>142</v>
      </c>
      <c r="AW252" s="14" t="s">
        <v>34</v>
      </c>
      <c r="AX252" s="14" t="s">
        <v>81</v>
      </c>
      <c r="AY252" s="244" t="s">
        <v>135</v>
      </c>
    </row>
    <row r="253" s="2" customFormat="1">
      <c r="A253" s="39"/>
      <c r="B253" s="40"/>
      <c r="C253" s="245" t="s">
        <v>362</v>
      </c>
      <c r="D253" s="245" t="s">
        <v>274</v>
      </c>
      <c r="E253" s="246" t="s">
        <v>363</v>
      </c>
      <c r="F253" s="247" t="s">
        <v>364</v>
      </c>
      <c r="G253" s="248" t="s">
        <v>167</v>
      </c>
      <c r="H253" s="249">
        <v>7</v>
      </c>
      <c r="I253" s="250"/>
      <c r="J253" s="251">
        <f>ROUND(I253*H253,2)</f>
        <v>0</v>
      </c>
      <c r="K253" s="247" t="s">
        <v>21</v>
      </c>
      <c r="L253" s="252"/>
      <c r="M253" s="253" t="s">
        <v>21</v>
      </c>
      <c r="N253" s="254" t="s">
        <v>44</v>
      </c>
      <c r="O253" s="85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181</v>
      </c>
      <c r="AT253" s="216" t="s">
        <v>274</v>
      </c>
      <c r="AU253" s="216" t="s">
        <v>84</v>
      </c>
      <c r="AY253" s="18" t="s">
        <v>135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81</v>
      </c>
      <c r="BK253" s="217">
        <f>ROUND(I253*H253,2)</f>
        <v>0</v>
      </c>
      <c r="BL253" s="18" t="s">
        <v>142</v>
      </c>
      <c r="BM253" s="216" t="s">
        <v>365</v>
      </c>
    </row>
    <row r="254" s="13" customFormat="1">
      <c r="A254" s="13"/>
      <c r="B254" s="223"/>
      <c r="C254" s="224"/>
      <c r="D254" s="218" t="s">
        <v>146</v>
      </c>
      <c r="E254" s="225" t="s">
        <v>21</v>
      </c>
      <c r="F254" s="226" t="s">
        <v>351</v>
      </c>
      <c r="G254" s="224"/>
      <c r="H254" s="227">
        <v>7</v>
      </c>
      <c r="I254" s="228"/>
      <c r="J254" s="224"/>
      <c r="K254" s="224"/>
      <c r="L254" s="229"/>
      <c r="M254" s="230"/>
      <c r="N254" s="231"/>
      <c r="O254" s="231"/>
      <c r="P254" s="231"/>
      <c r="Q254" s="231"/>
      <c r="R254" s="231"/>
      <c r="S254" s="231"/>
      <c r="T254" s="23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3" t="s">
        <v>146</v>
      </c>
      <c r="AU254" s="233" t="s">
        <v>84</v>
      </c>
      <c r="AV254" s="13" t="s">
        <v>84</v>
      </c>
      <c r="AW254" s="13" t="s">
        <v>34</v>
      </c>
      <c r="AX254" s="13" t="s">
        <v>73</v>
      </c>
      <c r="AY254" s="233" t="s">
        <v>135</v>
      </c>
    </row>
    <row r="255" s="14" customFormat="1">
      <c r="A255" s="14"/>
      <c r="B255" s="234"/>
      <c r="C255" s="235"/>
      <c r="D255" s="218" t="s">
        <v>146</v>
      </c>
      <c r="E255" s="236" t="s">
        <v>21</v>
      </c>
      <c r="F255" s="237" t="s">
        <v>148</v>
      </c>
      <c r="G255" s="235"/>
      <c r="H255" s="238">
        <v>7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4" t="s">
        <v>146</v>
      </c>
      <c r="AU255" s="244" t="s">
        <v>84</v>
      </c>
      <c r="AV255" s="14" t="s">
        <v>142</v>
      </c>
      <c r="AW255" s="14" t="s">
        <v>34</v>
      </c>
      <c r="AX255" s="14" t="s">
        <v>81</v>
      </c>
      <c r="AY255" s="244" t="s">
        <v>135</v>
      </c>
    </row>
    <row r="256" s="2" customFormat="1" ht="16.5" customHeight="1">
      <c r="A256" s="39"/>
      <c r="B256" s="40"/>
      <c r="C256" s="205" t="s">
        <v>366</v>
      </c>
      <c r="D256" s="205" t="s">
        <v>137</v>
      </c>
      <c r="E256" s="206" t="s">
        <v>367</v>
      </c>
      <c r="F256" s="207" t="s">
        <v>368</v>
      </c>
      <c r="G256" s="208" t="s">
        <v>167</v>
      </c>
      <c r="H256" s="209">
        <v>24</v>
      </c>
      <c r="I256" s="210"/>
      <c r="J256" s="211">
        <f>ROUND(I256*H256,2)</f>
        <v>0</v>
      </c>
      <c r="K256" s="207" t="s">
        <v>141</v>
      </c>
      <c r="L256" s="45"/>
      <c r="M256" s="212" t="s">
        <v>21</v>
      </c>
      <c r="N256" s="213" t="s">
        <v>44</v>
      </c>
      <c r="O256" s="85"/>
      <c r="P256" s="214">
        <f>O256*H256</f>
        <v>0</v>
      </c>
      <c r="Q256" s="214">
        <v>5.0000000000000002E-05</v>
      </c>
      <c r="R256" s="214">
        <f>Q256*H256</f>
        <v>0.0012000000000000001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142</v>
      </c>
      <c r="AT256" s="216" t="s">
        <v>137</v>
      </c>
      <c r="AU256" s="216" t="s">
        <v>84</v>
      </c>
      <c r="AY256" s="18" t="s">
        <v>135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81</v>
      </c>
      <c r="BK256" s="217">
        <f>ROUND(I256*H256,2)</f>
        <v>0</v>
      </c>
      <c r="BL256" s="18" t="s">
        <v>142</v>
      </c>
      <c r="BM256" s="216" t="s">
        <v>369</v>
      </c>
    </row>
    <row r="257" s="2" customFormat="1">
      <c r="A257" s="39"/>
      <c r="B257" s="40"/>
      <c r="C257" s="41"/>
      <c r="D257" s="218" t="s">
        <v>144</v>
      </c>
      <c r="E257" s="41"/>
      <c r="F257" s="219" t="s">
        <v>370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144</v>
      </c>
      <c r="AU257" s="18" t="s">
        <v>84</v>
      </c>
    </row>
    <row r="258" s="13" customFormat="1">
      <c r="A258" s="13"/>
      <c r="B258" s="223"/>
      <c r="C258" s="224"/>
      <c r="D258" s="218" t="s">
        <v>146</v>
      </c>
      <c r="E258" s="225" t="s">
        <v>21</v>
      </c>
      <c r="F258" s="226" t="s">
        <v>371</v>
      </c>
      <c r="G258" s="224"/>
      <c r="H258" s="227">
        <v>24</v>
      </c>
      <c r="I258" s="228"/>
      <c r="J258" s="224"/>
      <c r="K258" s="224"/>
      <c r="L258" s="229"/>
      <c r="M258" s="230"/>
      <c r="N258" s="231"/>
      <c r="O258" s="231"/>
      <c r="P258" s="231"/>
      <c r="Q258" s="231"/>
      <c r="R258" s="231"/>
      <c r="S258" s="231"/>
      <c r="T258" s="23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3" t="s">
        <v>146</v>
      </c>
      <c r="AU258" s="233" t="s">
        <v>84</v>
      </c>
      <c r="AV258" s="13" t="s">
        <v>84</v>
      </c>
      <c r="AW258" s="13" t="s">
        <v>34</v>
      </c>
      <c r="AX258" s="13" t="s">
        <v>73</v>
      </c>
      <c r="AY258" s="233" t="s">
        <v>135</v>
      </c>
    </row>
    <row r="259" s="14" customFormat="1">
      <c r="A259" s="14"/>
      <c r="B259" s="234"/>
      <c r="C259" s="235"/>
      <c r="D259" s="218" t="s">
        <v>146</v>
      </c>
      <c r="E259" s="236" t="s">
        <v>21</v>
      </c>
      <c r="F259" s="237" t="s">
        <v>148</v>
      </c>
      <c r="G259" s="235"/>
      <c r="H259" s="238">
        <v>24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4" t="s">
        <v>146</v>
      </c>
      <c r="AU259" s="244" t="s">
        <v>84</v>
      </c>
      <c r="AV259" s="14" t="s">
        <v>142</v>
      </c>
      <c r="AW259" s="14" t="s">
        <v>34</v>
      </c>
      <c r="AX259" s="14" t="s">
        <v>81</v>
      </c>
      <c r="AY259" s="244" t="s">
        <v>135</v>
      </c>
    </row>
    <row r="260" s="2" customFormat="1" ht="16.5" customHeight="1">
      <c r="A260" s="39"/>
      <c r="B260" s="40"/>
      <c r="C260" s="245" t="s">
        <v>372</v>
      </c>
      <c r="D260" s="245" t="s">
        <v>274</v>
      </c>
      <c r="E260" s="246" t="s">
        <v>373</v>
      </c>
      <c r="F260" s="247" t="s">
        <v>374</v>
      </c>
      <c r="G260" s="248" t="s">
        <v>167</v>
      </c>
      <c r="H260" s="249">
        <v>24</v>
      </c>
      <c r="I260" s="250"/>
      <c r="J260" s="251">
        <f>ROUND(I260*H260,2)</f>
        <v>0</v>
      </c>
      <c r="K260" s="247" t="s">
        <v>141</v>
      </c>
      <c r="L260" s="252"/>
      <c r="M260" s="253" t="s">
        <v>21</v>
      </c>
      <c r="N260" s="254" t="s">
        <v>44</v>
      </c>
      <c r="O260" s="85"/>
      <c r="P260" s="214">
        <f>O260*H260</f>
        <v>0</v>
      </c>
      <c r="Q260" s="214">
        <v>0.0035400000000000002</v>
      </c>
      <c r="R260" s="214">
        <f>Q260*H260</f>
        <v>0.084960000000000008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181</v>
      </c>
      <c r="AT260" s="216" t="s">
        <v>274</v>
      </c>
      <c r="AU260" s="216" t="s">
        <v>84</v>
      </c>
      <c r="AY260" s="18" t="s">
        <v>135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81</v>
      </c>
      <c r="BK260" s="217">
        <f>ROUND(I260*H260,2)</f>
        <v>0</v>
      </c>
      <c r="BL260" s="18" t="s">
        <v>142</v>
      </c>
      <c r="BM260" s="216" t="s">
        <v>375</v>
      </c>
    </row>
    <row r="261" s="2" customFormat="1" ht="16.5" customHeight="1">
      <c r="A261" s="39"/>
      <c r="B261" s="40"/>
      <c r="C261" s="205" t="s">
        <v>376</v>
      </c>
      <c r="D261" s="205" t="s">
        <v>137</v>
      </c>
      <c r="E261" s="206" t="s">
        <v>377</v>
      </c>
      <c r="F261" s="207" t="s">
        <v>378</v>
      </c>
      <c r="G261" s="208" t="s">
        <v>167</v>
      </c>
      <c r="H261" s="209">
        <v>87</v>
      </c>
      <c r="I261" s="210"/>
      <c r="J261" s="211">
        <f>ROUND(I261*H261,2)</f>
        <v>0</v>
      </c>
      <c r="K261" s="207" t="s">
        <v>141</v>
      </c>
      <c r="L261" s="45"/>
      <c r="M261" s="212" t="s">
        <v>21</v>
      </c>
      <c r="N261" s="213" t="s">
        <v>44</v>
      </c>
      <c r="O261" s="85"/>
      <c r="P261" s="214">
        <f>O261*H261</f>
        <v>0</v>
      </c>
      <c r="Q261" s="214">
        <v>5.0000000000000002E-05</v>
      </c>
      <c r="R261" s="214">
        <f>Q261*H261</f>
        <v>0.0043500000000000006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142</v>
      </c>
      <c r="AT261" s="216" t="s">
        <v>137</v>
      </c>
      <c r="AU261" s="216" t="s">
        <v>84</v>
      </c>
      <c r="AY261" s="18" t="s">
        <v>135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81</v>
      </c>
      <c r="BK261" s="217">
        <f>ROUND(I261*H261,2)</f>
        <v>0</v>
      </c>
      <c r="BL261" s="18" t="s">
        <v>142</v>
      </c>
      <c r="BM261" s="216" t="s">
        <v>379</v>
      </c>
    </row>
    <row r="262" s="2" customFormat="1">
      <c r="A262" s="39"/>
      <c r="B262" s="40"/>
      <c r="C262" s="41"/>
      <c r="D262" s="218" t="s">
        <v>144</v>
      </c>
      <c r="E262" s="41"/>
      <c r="F262" s="219" t="s">
        <v>370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144</v>
      </c>
      <c r="AU262" s="18" t="s">
        <v>84</v>
      </c>
    </row>
    <row r="263" s="13" customFormat="1">
      <c r="A263" s="13"/>
      <c r="B263" s="223"/>
      <c r="C263" s="224"/>
      <c r="D263" s="218" t="s">
        <v>146</v>
      </c>
      <c r="E263" s="225" t="s">
        <v>21</v>
      </c>
      <c r="F263" s="226" t="s">
        <v>291</v>
      </c>
      <c r="G263" s="224"/>
      <c r="H263" s="227">
        <v>87</v>
      </c>
      <c r="I263" s="228"/>
      <c r="J263" s="224"/>
      <c r="K263" s="224"/>
      <c r="L263" s="229"/>
      <c r="M263" s="230"/>
      <c r="N263" s="231"/>
      <c r="O263" s="231"/>
      <c r="P263" s="231"/>
      <c r="Q263" s="231"/>
      <c r="R263" s="231"/>
      <c r="S263" s="231"/>
      <c r="T263" s="23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3" t="s">
        <v>146</v>
      </c>
      <c r="AU263" s="233" t="s">
        <v>84</v>
      </c>
      <c r="AV263" s="13" t="s">
        <v>84</v>
      </c>
      <c r="AW263" s="13" t="s">
        <v>34</v>
      </c>
      <c r="AX263" s="13" t="s">
        <v>73</v>
      </c>
      <c r="AY263" s="233" t="s">
        <v>135</v>
      </c>
    </row>
    <row r="264" s="14" customFormat="1">
      <c r="A264" s="14"/>
      <c r="B264" s="234"/>
      <c r="C264" s="235"/>
      <c r="D264" s="218" t="s">
        <v>146</v>
      </c>
      <c r="E264" s="236" t="s">
        <v>21</v>
      </c>
      <c r="F264" s="237" t="s">
        <v>148</v>
      </c>
      <c r="G264" s="235"/>
      <c r="H264" s="238">
        <v>87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4" t="s">
        <v>146</v>
      </c>
      <c r="AU264" s="244" t="s">
        <v>84</v>
      </c>
      <c r="AV264" s="14" t="s">
        <v>142</v>
      </c>
      <c r="AW264" s="14" t="s">
        <v>34</v>
      </c>
      <c r="AX264" s="14" t="s">
        <v>81</v>
      </c>
      <c r="AY264" s="244" t="s">
        <v>135</v>
      </c>
    </row>
    <row r="265" s="2" customFormat="1" ht="16.5" customHeight="1">
      <c r="A265" s="39"/>
      <c r="B265" s="40"/>
      <c r="C265" s="205" t="s">
        <v>380</v>
      </c>
      <c r="D265" s="205" t="s">
        <v>137</v>
      </c>
      <c r="E265" s="206" t="s">
        <v>381</v>
      </c>
      <c r="F265" s="207" t="s">
        <v>382</v>
      </c>
      <c r="G265" s="208" t="s">
        <v>167</v>
      </c>
      <c r="H265" s="209">
        <v>23</v>
      </c>
      <c r="I265" s="210"/>
      <c r="J265" s="211">
        <f>ROUND(I265*H265,2)</f>
        <v>0</v>
      </c>
      <c r="K265" s="207" t="s">
        <v>141</v>
      </c>
      <c r="L265" s="45"/>
      <c r="M265" s="212" t="s">
        <v>21</v>
      </c>
      <c r="N265" s="213" t="s">
        <v>44</v>
      </c>
      <c r="O265" s="85"/>
      <c r="P265" s="214">
        <f>O265*H265</f>
        <v>0</v>
      </c>
      <c r="Q265" s="214">
        <v>5.0000000000000002E-05</v>
      </c>
      <c r="R265" s="214">
        <f>Q265*H265</f>
        <v>0.00115</v>
      </c>
      <c r="S265" s="214">
        <v>0</v>
      </c>
      <c r="T265" s="21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142</v>
      </c>
      <c r="AT265" s="216" t="s">
        <v>137</v>
      </c>
      <c r="AU265" s="216" t="s">
        <v>84</v>
      </c>
      <c r="AY265" s="18" t="s">
        <v>135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81</v>
      </c>
      <c r="BK265" s="217">
        <f>ROUND(I265*H265,2)</f>
        <v>0</v>
      </c>
      <c r="BL265" s="18" t="s">
        <v>142</v>
      </c>
      <c r="BM265" s="216" t="s">
        <v>383</v>
      </c>
    </row>
    <row r="266" s="2" customFormat="1">
      <c r="A266" s="39"/>
      <c r="B266" s="40"/>
      <c r="C266" s="41"/>
      <c r="D266" s="218" t="s">
        <v>144</v>
      </c>
      <c r="E266" s="41"/>
      <c r="F266" s="219" t="s">
        <v>370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144</v>
      </c>
      <c r="AU266" s="18" t="s">
        <v>84</v>
      </c>
    </row>
    <row r="267" s="13" customFormat="1">
      <c r="A267" s="13"/>
      <c r="B267" s="223"/>
      <c r="C267" s="224"/>
      <c r="D267" s="218" t="s">
        <v>146</v>
      </c>
      <c r="E267" s="225" t="s">
        <v>21</v>
      </c>
      <c r="F267" s="226" t="s">
        <v>290</v>
      </c>
      <c r="G267" s="224"/>
      <c r="H267" s="227">
        <v>23</v>
      </c>
      <c r="I267" s="228"/>
      <c r="J267" s="224"/>
      <c r="K267" s="224"/>
      <c r="L267" s="229"/>
      <c r="M267" s="230"/>
      <c r="N267" s="231"/>
      <c r="O267" s="231"/>
      <c r="P267" s="231"/>
      <c r="Q267" s="231"/>
      <c r="R267" s="231"/>
      <c r="S267" s="231"/>
      <c r="T267" s="23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3" t="s">
        <v>146</v>
      </c>
      <c r="AU267" s="233" t="s">
        <v>84</v>
      </c>
      <c r="AV267" s="13" t="s">
        <v>84</v>
      </c>
      <c r="AW267" s="13" t="s">
        <v>34</v>
      </c>
      <c r="AX267" s="13" t="s">
        <v>73</v>
      </c>
      <c r="AY267" s="233" t="s">
        <v>135</v>
      </c>
    </row>
    <row r="268" s="14" customFormat="1">
      <c r="A268" s="14"/>
      <c r="B268" s="234"/>
      <c r="C268" s="235"/>
      <c r="D268" s="218" t="s">
        <v>146</v>
      </c>
      <c r="E268" s="236" t="s">
        <v>21</v>
      </c>
      <c r="F268" s="237" t="s">
        <v>148</v>
      </c>
      <c r="G268" s="235"/>
      <c r="H268" s="238">
        <v>23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4" t="s">
        <v>146</v>
      </c>
      <c r="AU268" s="244" t="s">
        <v>84</v>
      </c>
      <c r="AV268" s="14" t="s">
        <v>142</v>
      </c>
      <c r="AW268" s="14" t="s">
        <v>34</v>
      </c>
      <c r="AX268" s="14" t="s">
        <v>81</v>
      </c>
      <c r="AY268" s="244" t="s">
        <v>135</v>
      </c>
    </row>
    <row r="269" s="2" customFormat="1" ht="16.5" customHeight="1">
      <c r="A269" s="39"/>
      <c r="B269" s="40"/>
      <c r="C269" s="245" t="s">
        <v>384</v>
      </c>
      <c r="D269" s="245" t="s">
        <v>274</v>
      </c>
      <c r="E269" s="246" t="s">
        <v>385</v>
      </c>
      <c r="F269" s="247" t="s">
        <v>386</v>
      </c>
      <c r="G269" s="248" t="s">
        <v>167</v>
      </c>
      <c r="H269" s="249">
        <v>46</v>
      </c>
      <c r="I269" s="250"/>
      <c r="J269" s="251">
        <f>ROUND(I269*H269,2)</f>
        <v>0</v>
      </c>
      <c r="K269" s="247" t="s">
        <v>21</v>
      </c>
      <c r="L269" s="252"/>
      <c r="M269" s="253" t="s">
        <v>21</v>
      </c>
      <c r="N269" s="254" t="s">
        <v>44</v>
      </c>
      <c r="O269" s="85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181</v>
      </c>
      <c r="AT269" s="216" t="s">
        <v>274</v>
      </c>
      <c r="AU269" s="216" t="s">
        <v>84</v>
      </c>
      <c r="AY269" s="18" t="s">
        <v>135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81</v>
      </c>
      <c r="BK269" s="217">
        <f>ROUND(I269*H269,2)</f>
        <v>0</v>
      </c>
      <c r="BL269" s="18" t="s">
        <v>142</v>
      </c>
      <c r="BM269" s="216" t="s">
        <v>387</v>
      </c>
    </row>
    <row r="270" s="13" customFormat="1">
      <c r="A270" s="13"/>
      <c r="B270" s="223"/>
      <c r="C270" s="224"/>
      <c r="D270" s="218" t="s">
        <v>146</v>
      </c>
      <c r="E270" s="225" t="s">
        <v>21</v>
      </c>
      <c r="F270" s="226" t="s">
        <v>388</v>
      </c>
      <c r="G270" s="224"/>
      <c r="H270" s="227">
        <v>46</v>
      </c>
      <c r="I270" s="228"/>
      <c r="J270" s="224"/>
      <c r="K270" s="224"/>
      <c r="L270" s="229"/>
      <c r="M270" s="230"/>
      <c r="N270" s="231"/>
      <c r="O270" s="231"/>
      <c r="P270" s="231"/>
      <c r="Q270" s="231"/>
      <c r="R270" s="231"/>
      <c r="S270" s="231"/>
      <c r="T270" s="23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3" t="s">
        <v>146</v>
      </c>
      <c r="AU270" s="233" t="s">
        <v>84</v>
      </c>
      <c r="AV270" s="13" t="s">
        <v>84</v>
      </c>
      <c r="AW270" s="13" t="s">
        <v>34</v>
      </c>
      <c r="AX270" s="13" t="s">
        <v>73</v>
      </c>
      <c r="AY270" s="233" t="s">
        <v>135</v>
      </c>
    </row>
    <row r="271" s="14" customFormat="1">
      <c r="A271" s="14"/>
      <c r="B271" s="234"/>
      <c r="C271" s="235"/>
      <c r="D271" s="218" t="s">
        <v>146</v>
      </c>
      <c r="E271" s="236" t="s">
        <v>21</v>
      </c>
      <c r="F271" s="237" t="s">
        <v>148</v>
      </c>
      <c r="G271" s="235"/>
      <c r="H271" s="238">
        <v>46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4" t="s">
        <v>146</v>
      </c>
      <c r="AU271" s="244" t="s">
        <v>84</v>
      </c>
      <c r="AV271" s="14" t="s">
        <v>142</v>
      </c>
      <c r="AW271" s="14" t="s">
        <v>34</v>
      </c>
      <c r="AX271" s="14" t="s">
        <v>81</v>
      </c>
      <c r="AY271" s="244" t="s">
        <v>135</v>
      </c>
    </row>
    <row r="272" s="2" customFormat="1" ht="16.5" customHeight="1">
      <c r="A272" s="39"/>
      <c r="B272" s="40"/>
      <c r="C272" s="245" t="s">
        <v>389</v>
      </c>
      <c r="D272" s="245" t="s">
        <v>274</v>
      </c>
      <c r="E272" s="246" t="s">
        <v>390</v>
      </c>
      <c r="F272" s="247" t="s">
        <v>391</v>
      </c>
      <c r="G272" s="248" t="s">
        <v>167</v>
      </c>
      <c r="H272" s="249">
        <v>87</v>
      </c>
      <c r="I272" s="250"/>
      <c r="J272" s="251">
        <f>ROUND(I272*H272,2)</f>
        <v>0</v>
      </c>
      <c r="K272" s="247" t="s">
        <v>21</v>
      </c>
      <c r="L272" s="252"/>
      <c r="M272" s="253" t="s">
        <v>21</v>
      </c>
      <c r="N272" s="254" t="s">
        <v>44</v>
      </c>
      <c r="O272" s="85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181</v>
      </c>
      <c r="AT272" s="216" t="s">
        <v>274</v>
      </c>
      <c r="AU272" s="216" t="s">
        <v>84</v>
      </c>
      <c r="AY272" s="18" t="s">
        <v>135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81</v>
      </c>
      <c r="BK272" s="217">
        <f>ROUND(I272*H272,2)</f>
        <v>0</v>
      </c>
      <c r="BL272" s="18" t="s">
        <v>142</v>
      </c>
      <c r="BM272" s="216" t="s">
        <v>392</v>
      </c>
    </row>
    <row r="273" s="13" customFormat="1">
      <c r="A273" s="13"/>
      <c r="B273" s="223"/>
      <c r="C273" s="224"/>
      <c r="D273" s="218" t="s">
        <v>146</v>
      </c>
      <c r="E273" s="225" t="s">
        <v>21</v>
      </c>
      <c r="F273" s="226" t="s">
        <v>393</v>
      </c>
      <c r="G273" s="224"/>
      <c r="H273" s="227">
        <v>87</v>
      </c>
      <c r="I273" s="228"/>
      <c r="J273" s="224"/>
      <c r="K273" s="224"/>
      <c r="L273" s="229"/>
      <c r="M273" s="230"/>
      <c r="N273" s="231"/>
      <c r="O273" s="231"/>
      <c r="P273" s="231"/>
      <c r="Q273" s="231"/>
      <c r="R273" s="231"/>
      <c r="S273" s="231"/>
      <c r="T273" s="23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3" t="s">
        <v>146</v>
      </c>
      <c r="AU273" s="233" t="s">
        <v>84</v>
      </c>
      <c r="AV273" s="13" t="s">
        <v>84</v>
      </c>
      <c r="AW273" s="13" t="s">
        <v>34</v>
      </c>
      <c r="AX273" s="13" t="s">
        <v>73</v>
      </c>
      <c r="AY273" s="233" t="s">
        <v>135</v>
      </c>
    </row>
    <row r="274" s="14" customFormat="1">
      <c r="A274" s="14"/>
      <c r="B274" s="234"/>
      <c r="C274" s="235"/>
      <c r="D274" s="218" t="s">
        <v>146</v>
      </c>
      <c r="E274" s="236" t="s">
        <v>21</v>
      </c>
      <c r="F274" s="237" t="s">
        <v>148</v>
      </c>
      <c r="G274" s="235"/>
      <c r="H274" s="238">
        <v>87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4" t="s">
        <v>146</v>
      </c>
      <c r="AU274" s="244" t="s">
        <v>84</v>
      </c>
      <c r="AV274" s="14" t="s">
        <v>142</v>
      </c>
      <c r="AW274" s="14" t="s">
        <v>34</v>
      </c>
      <c r="AX274" s="14" t="s">
        <v>81</v>
      </c>
      <c r="AY274" s="244" t="s">
        <v>135</v>
      </c>
    </row>
    <row r="275" s="2" customFormat="1" ht="16.5" customHeight="1">
      <c r="A275" s="39"/>
      <c r="B275" s="40"/>
      <c r="C275" s="245" t="s">
        <v>394</v>
      </c>
      <c r="D275" s="245" t="s">
        <v>274</v>
      </c>
      <c r="E275" s="246" t="s">
        <v>395</v>
      </c>
      <c r="F275" s="247" t="s">
        <v>396</v>
      </c>
      <c r="G275" s="248" t="s">
        <v>167</v>
      </c>
      <c r="H275" s="249">
        <v>133</v>
      </c>
      <c r="I275" s="250"/>
      <c r="J275" s="251">
        <f>ROUND(I275*H275,2)</f>
        <v>0</v>
      </c>
      <c r="K275" s="247" t="s">
        <v>21</v>
      </c>
      <c r="L275" s="252"/>
      <c r="M275" s="253" t="s">
        <v>21</v>
      </c>
      <c r="N275" s="254" t="s">
        <v>44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181</v>
      </c>
      <c r="AT275" s="216" t="s">
        <v>274</v>
      </c>
      <c r="AU275" s="216" t="s">
        <v>84</v>
      </c>
      <c r="AY275" s="18" t="s">
        <v>135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81</v>
      </c>
      <c r="BK275" s="217">
        <f>ROUND(I275*H275,2)</f>
        <v>0</v>
      </c>
      <c r="BL275" s="18" t="s">
        <v>142</v>
      </c>
      <c r="BM275" s="216" t="s">
        <v>397</v>
      </c>
    </row>
    <row r="276" s="13" customFormat="1">
      <c r="A276" s="13"/>
      <c r="B276" s="223"/>
      <c r="C276" s="224"/>
      <c r="D276" s="218" t="s">
        <v>146</v>
      </c>
      <c r="E276" s="225" t="s">
        <v>21</v>
      </c>
      <c r="F276" s="226" t="s">
        <v>398</v>
      </c>
      <c r="G276" s="224"/>
      <c r="H276" s="227">
        <v>133</v>
      </c>
      <c r="I276" s="228"/>
      <c r="J276" s="224"/>
      <c r="K276" s="224"/>
      <c r="L276" s="229"/>
      <c r="M276" s="230"/>
      <c r="N276" s="231"/>
      <c r="O276" s="231"/>
      <c r="P276" s="231"/>
      <c r="Q276" s="231"/>
      <c r="R276" s="231"/>
      <c r="S276" s="231"/>
      <c r="T276" s="23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3" t="s">
        <v>146</v>
      </c>
      <c r="AU276" s="233" t="s">
        <v>84</v>
      </c>
      <c r="AV276" s="13" t="s">
        <v>84</v>
      </c>
      <c r="AW276" s="13" t="s">
        <v>34</v>
      </c>
      <c r="AX276" s="13" t="s">
        <v>73</v>
      </c>
      <c r="AY276" s="233" t="s">
        <v>135</v>
      </c>
    </row>
    <row r="277" s="14" customFormat="1">
      <c r="A277" s="14"/>
      <c r="B277" s="234"/>
      <c r="C277" s="235"/>
      <c r="D277" s="218" t="s">
        <v>146</v>
      </c>
      <c r="E277" s="236" t="s">
        <v>21</v>
      </c>
      <c r="F277" s="237" t="s">
        <v>148</v>
      </c>
      <c r="G277" s="235"/>
      <c r="H277" s="238">
        <v>133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4" t="s">
        <v>146</v>
      </c>
      <c r="AU277" s="244" t="s">
        <v>84</v>
      </c>
      <c r="AV277" s="14" t="s">
        <v>142</v>
      </c>
      <c r="AW277" s="14" t="s">
        <v>34</v>
      </c>
      <c r="AX277" s="14" t="s">
        <v>81</v>
      </c>
      <c r="AY277" s="244" t="s">
        <v>135</v>
      </c>
    </row>
    <row r="278" s="2" customFormat="1" ht="21.75" customHeight="1">
      <c r="A278" s="39"/>
      <c r="B278" s="40"/>
      <c r="C278" s="205" t="s">
        <v>399</v>
      </c>
      <c r="D278" s="205" t="s">
        <v>137</v>
      </c>
      <c r="E278" s="206" t="s">
        <v>400</v>
      </c>
      <c r="F278" s="207" t="s">
        <v>401</v>
      </c>
      <c r="G278" s="208" t="s">
        <v>167</v>
      </c>
      <c r="H278" s="209">
        <v>23</v>
      </c>
      <c r="I278" s="210"/>
      <c r="J278" s="211">
        <f>ROUND(I278*H278,2)</f>
        <v>0</v>
      </c>
      <c r="K278" s="207" t="s">
        <v>141</v>
      </c>
      <c r="L278" s="45"/>
      <c r="M278" s="212" t="s">
        <v>21</v>
      </c>
      <c r="N278" s="213" t="s">
        <v>44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142</v>
      </c>
      <c r="AT278" s="216" t="s">
        <v>137</v>
      </c>
      <c r="AU278" s="216" t="s">
        <v>84</v>
      </c>
      <c r="AY278" s="18" t="s">
        <v>135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81</v>
      </c>
      <c r="BK278" s="217">
        <f>ROUND(I278*H278,2)</f>
        <v>0</v>
      </c>
      <c r="BL278" s="18" t="s">
        <v>142</v>
      </c>
      <c r="BM278" s="216" t="s">
        <v>402</v>
      </c>
    </row>
    <row r="279" s="2" customFormat="1">
      <c r="A279" s="39"/>
      <c r="B279" s="40"/>
      <c r="C279" s="41"/>
      <c r="D279" s="218" t="s">
        <v>144</v>
      </c>
      <c r="E279" s="41"/>
      <c r="F279" s="219" t="s">
        <v>403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144</v>
      </c>
      <c r="AU279" s="18" t="s">
        <v>84</v>
      </c>
    </row>
    <row r="280" s="13" customFormat="1">
      <c r="A280" s="13"/>
      <c r="B280" s="223"/>
      <c r="C280" s="224"/>
      <c r="D280" s="218" t="s">
        <v>146</v>
      </c>
      <c r="E280" s="225" t="s">
        <v>21</v>
      </c>
      <c r="F280" s="226" t="s">
        <v>404</v>
      </c>
      <c r="G280" s="224"/>
      <c r="H280" s="227">
        <v>23</v>
      </c>
      <c r="I280" s="228"/>
      <c r="J280" s="224"/>
      <c r="K280" s="224"/>
      <c r="L280" s="229"/>
      <c r="M280" s="230"/>
      <c r="N280" s="231"/>
      <c r="O280" s="231"/>
      <c r="P280" s="231"/>
      <c r="Q280" s="231"/>
      <c r="R280" s="231"/>
      <c r="S280" s="231"/>
      <c r="T280" s="23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3" t="s">
        <v>146</v>
      </c>
      <c r="AU280" s="233" t="s">
        <v>84</v>
      </c>
      <c r="AV280" s="13" t="s">
        <v>84</v>
      </c>
      <c r="AW280" s="13" t="s">
        <v>34</v>
      </c>
      <c r="AX280" s="13" t="s">
        <v>73</v>
      </c>
      <c r="AY280" s="233" t="s">
        <v>135</v>
      </c>
    </row>
    <row r="281" s="14" customFormat="1">
      <c r="A281" s="14"/>
      <c r="B281" s="234"/>
      <c r="C281" s="235"/>
      <c r="D281" s="218" t="s">
        <v>146</v>
      </c>
      <c r="E281" s="236" t="s">
        <v>21</v>
      </c>
      <c r="F281" s="237" t="s">
        <v>148</v>
      </c>
      <c r="G281" s="235"/>
      <c r="H281" s="238">
        <v>23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4" t="s">
        <v>146</v>
      </c>
      <c r="AU281" s="244" t="s">
        <v>84</v>
      </c>
      <c r="AV281" s="14" t="s">
        <v>142</v>
      </c>
      <c r="AW281" s="14" t="s">
        <v>34</v>
      </c>
      <c r="AX281" s="14" t="s">
        <v>81</v>
      </c>
      <c r="AY281" s="244" t="s">
        <v>135</v>
      </c>
    </row>
    <row r="282" s="2" customFormat="1">
      <c r="A282" s="39"/>
      <c r="B282" s="40"/>
      <c r="C282" s="205" t="s">
        <v>405</v>
      </c>
      <c r="D282" s="205" t="s">
        <v>137</v>
      </c>
      <c r="E282" s="206" t="s">
        <v>406</v>
      </c>
      <c r="F282" s="207" t="s">
        <v>407</v>
      </c>
      <c r="G282" s="208" t="s">
        <v>140</v>
      </c>
      <c r="H282" s="209">
        <v>1150</v>
      </c>
      <c r="I282" s="210"/>
      <c r="J282" s="211">
        <f>ROUND(I282*H282,2)</f>
        <v>0</v>
      </c>
      <c r="K282" s="207" t="s">
        <v>141</v>
      </c>
      <c r="L282" s="45"/>
      <c r="M282" s="212" t="s">
        <v>21</v>
      </c>
      <c r="N282" s="213" t="s">
        <v>44</v>
      </c>
      <c r="O282" s="85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142</v>
      </c>
      <c r="AT282" s="216" t="s">
        <v>137</v>
      </c>
      <c r="AU282" s="216" t="s">
        <v>84</v>
      </c>
      <c r="AY282" s="18" t="s">
        <v>135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81</v>
      </c>
      <c r="BK282" s="217">
        <f>ROUND(I282*H282,2)</f>
        <v>0</v>
      </c>
      <c r="BL282" s="18" t="s">
        <v>142</v>
      </c>
      <c r="BM282" s="216" t="s">
        <v>408</v>
      </c>
    </row>
    <row r="283" s="2" customFormat="1">
      <c r="A283" s="39"/>
      <c r="B283" s="40"/>
      <c r="C283" s="41"/>
      <c r="D283" s="218" t="s">
        <v>144</v>
      </c>
      <c r="E283" s="41"/>
      <c r="F283" s="219" t="s">
        <v>409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144</v>
      </c>
      <c r="AU283" s="18" t="s">
        <v>84</v>
      </c>
    </row>
    <row r="284" s="13" customFormat="1">
      <c r="A284" s="13"/>
      <c r="B284" s="223"/>
      <c r="C284" s="224"/>
      <c r="D284" s="218" t="s">
        <v>146</v>
      </c>
      <c r="E284" s="225" t="s">
        <v>21</v>
      </c>
      <c r="F284" s="226" t="s">
        <v>410</v>
      </c>
      <c r="G284" s="224"/>
      <c r="H284" s="227">
        <v>1150</v>
      </c>
      <c r="I284" s="228"/>
      <c r="J284" s="224"/>
      <c r="K284" s="224"/>
      <c r="L284" s="229"/>
      <c r="M284" s="230"/>
      <c r="N284" s="231"/>
      <c r="O284" s="231"/>
      <c r="P284" s="231"/>
      <c r="Q284" s="231"/>
      <c r="R284" s="231"/>
      <c r="S284" s="231"/>
      <c r="T284" s="23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3" t="s">
        <v>146</v>
      </c>
      <c r="AU284" s="233" t="s">
        <v>84</v>
      </c>
      <c r="AV284" s="13" t="s">
        <v>84</v>
      </c>
      <c r="AW284" s="13" t="s">
        <v>34</v>
      </c>
      <c r="AX284" s="13" t="s">
        <v>73</v>
      </c>
      <c r="AY284" s="233" t="s">
        <v>135</v>
      </c>
    </row>
    <row r="285" s="14" customFormat="1">
      <c r="A285" s="14"/>
      <c r="B285" s="234"/>
      <c r="C285" s="235"/>
      <c r="D285" s="218" t="s">
        <v>146</v>
      </c>
      <c r="E285" s="236" t="s">
        <v>21</v>
      </c>
      <c r="F285" s="237" t="s">
        <v>148</v>
      </c>
      <c r="G285" s="235"/>
      <c r="H285" s="238">
        <v>1150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4" t="s">
        <v>146</v>
      </c>
      <c r="AU285" s="244" t="s">
        <v>84</v>
      </c>
      <c r="AV285" s="14" t="s">
        <v>142</v>
      </c>
      <c r="AW285" s="14" t="s">
        <v>34</v>
      </c>
      <c r="AX285" s="14" t="s">
        <v>81</v>
      </c>
      <c r="AY285" s="244" t="s">
        <v>135</v>
      </c>
    </row>
    <row r="286" s="2" customFormat="1" ht="16.5" customHeight="1">
      <c r="A286" s="39"/>
      <c r="B286" s="40"/>
      <c r="C286" s="245" t="s">
        <v>411</v>
      </c>
      <c r="D286" s="245" t="s">
        <v>274</v>
      </c>
      <c r="E286" s="246" t="s">
        <v>412</v>
      </c>
      <c r="F286" s="247" t="s">
        <v>413</v>
      </c>
      <c r="G286" s="248" t="s">
        <v>414</v>
      </c>
      <c r="H286" s="249">
        <v>0.68999999999999995</v>
      </c>
      <c r="I286" s="250"/>
      <c r="J286" s="251">
        <f>ROUND(I286*H286,2)</f>
        <v>0</v>
      </c>
      <c r="K286" s="247" t="s">
        <v>141</v>
      </c>
      <c r="L286" s="252"/>
      <c r="M286" s="253" t="s">
        <v>21</v>
      </c>
      <c r="N286" s="254" t="s">
        <v>44</v>
      </c>
      <c r="O286" s="85"/>
      <c r="P286" s="214">
        <f>O286*H286</f>
        <v>0</v>
      </c>
      <c r="Q286" s="214">
        <v>0.001</v>
      </c>
      <c r="R286" s="214">
        <f>Q286*H286</f>
        <v>0.00068999999999999997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181</v>
      </c>
      <c r="AT286" s="216" t="s">
        <v>274</v>
      </c>
      <c r="AU286" s="216" t="s">
        <v>84</v>
      </c>
      <c r="AY286" s="18" t="s">
        <v>135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81</v>
      </c>
      <c r="BK286" s="217">
        <f>ROUND(I286*H286,2)</f>
        <v>0</v>
      </c>
      <c r="BL286" s="18" t="s">
        <v>142</v>
      </c>
      <c r="BM286" s="216" t="s">
        <v>415</v>
      </c>
    </row>
    <row r="287" s="13" customFormat="1">
      <c r="A287" s="13"/>
      <c r="B287" s="223"/>
      <c r="C287" s="224"/>
      <c r="D287" s="218" t="s">
        <v>146</v>
      </c>
      <c r="E287" s="225" t="s">
        <v>21</v>
      </c>
      <c r="F287" s="226" t="s">
        <v>416</v>
      </c>
      <c r="G287" s="224"/>
      <c r="H287" s="227">
        <v>0.68999999999999995</v>
      </c>
      <c r="I287" s="228"/>
      <c r="J287" s="224"/>
      <c r="K287" s="224"/>
      <c r="L287" s="229"/>
      <c r="M287" s="230"/>
      <c r="N287" s="231"/>
      <c r="O287" s="231"/>
      <c r="P287" s="231"/>
      <c r="Q287" s="231"/>
      <c r="R287" s="231"/>
      <c r="S287" s="231"/>
      <c r="T287" s="23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3" t="s">
        <v>146</v>
      </c>
      <c r="AU287" s="233" t="s">
        <v>84</v>
      </c>
      <c r="AV287" s="13" t="s">
        <v>84</v>
      </c>
      <c r="AW287" s="13" t="s">
        <v>34</v>
      </c>
      <c r="AX287" s="13" t="s">
        <v>73</v>
      </c>
      <c r="AY287" s="233" t="s">
        <v>135</v>
      </c>
    </row>
    <row r="288" s="14" customFormat="1">
      <c r="A288" s="14"/>
      <c r="B288" s="234"/>
      <c r="C288" s="235"/>
      <c r="D288" s="218" t="s">
        <v>146</v>
      </c>
      <c r="E288" s="236" t="s">
        <v>21</v>
      </c>
      <c r="F288" s="237" t="s">
        <v>148</v>
      </c>
      <c r="G288" s="235"/>
      <c r="H288" s="238">
        <v>0.68999999999999995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4" t="s">
        <v>146</v>
      </c>
      <c r="AU288" s="244" t="s">
        <v>84</v>
      </c>
      <c r="AV288" s="14" t="s">
        <v>142</v>
      </c>
      <c r="AW288" s="14" t="s">
        <v>34</v>
      </c>
      <c r="AX288" s="14" t="s">
        <v>81</v>
      </c>
      <c r="AY288" s="244" t="s">
        <v>135</v>
      </c>
    </row>
    <row r="289" s="2" customFormat="1" ht="16.5" customHeight="1">
      <c r="A289" s="39"/>
      <c r="B289" s="40"/>
      <c r="C289" s="205" t="s">
        <v>417</v>
      </c>
      <c r="D289" s="205" t="s">
        <v>137</v>
      </c>
      <c r="E289" s="206" t="s">
        <v>418</v>
      </c>
      <c r="F289" s="207" t="s">
        <v>419</v>
      </c>
      <c r="G289" s="208" t="s">
        <v>167</v>
      </c>
      <c r="H289" s="209">
        <v>103</v>
      </c>
      <c r="I289" s="210"/>
      <c r="J289" s="211">
        <f>ROUND(I289*H289,2)</f>
        <v>0</v>
      </c>
      <c r="K289" s="207" t="s">
        <v>21</v>
      </c>
      <c r="L289" s="45"/>
      <c r="M289" s="212" t="s">
        <v>21</v>
      </c>
      <c r="N289" s="213" t="s">
        <v>44</v>
      </c>
      <c r="O289" s="85"/>
      <c r="P289" s="214">
        <f>O289*H289</f>
        <v>0</v>
      </c>
      <c r="Q289" s="214">
        <v>0.0094000000000000004</v>
      </c>
      <c r="R289" s="214">
        <f>Q289*H289</f>
        <v>0.96820000000000006</v>
      </c>
      <c r="S289" s="214">
        <v>0</v>
      </c>
      <c r="T289" s="21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142</v>
      </c>
      <c r="AT289" s="216" t="s">
        <v>137</v>
      </c>
      <c r="AU289" s="216" t="s">
        <v>84</v>
      </c>
      <c r="AY289" s="18" t="s">
        <v>135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81</v>
      </c>
      <c r="BK289" s="217">
        <f>ROUND(I289*H289,2)</f>
        <v>0</v>
      </c>
      <c r="BL289" s="18" t="s">
        <v>142</v>
      </c>
      <c r="BM289" s="216" t="s">
        <v>420</v>
      </c>
    </row>
    <row r="290" s="13" customFormat="1">
      <c r="A290" s="13"/>
      <c r="B290" s="223"/>
      <c r="C290" s="224"/>
      <c r="D290" s="218" t="s">
        <v>146</v>
      </c>
      <c r="E290" s="225" t="s">
        <v>21</v>
      </c>
      <c r="F290" s="226" t="s">
        <v>421</v>
      </c>
      <c r="G290" s="224"/>
      <c r="H290" s="227">
        <v>103</v>
      </c>
      <c r="I290" s="228"/>
      <c r="J290" s="224"/>
      <c r="K290" s="224"/>
      <c r="L290" s="229"/>
      <c r="M290" s="230"/>
      <c r="N290" s="231"/>
      <c r="O290" s="231"/>
      <c r="P290" s="231"/>
      <c r="Q290" s="231"/>
      <c r="R290" s="231"/>
      <c r="S290" s="231"/>
      <c r="T290" s="23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3" t="s">
        <v>146</v>
      </c>
      <c r="AU290" s="233" t="s">
        <v>84</v>
      </c>
      <c r="AV290" s="13" t="s">
        <v>84</v>
      </c>
      <c r="AW290" s="13" t="s">
        <v>34</v>
      </c>
      <c r="AX290" s="13" t="s">
        <v>73</v>
      </c>
      <c r="AY290" s="233" t="s">
        <v>135</v>
      </c>
    </row>
    <row r="291" s="14" customFormat="1">
      <c r="A291" s="14"/>
      <c r="B291" s="234"/>
      <c r="C291" s="235"/>
      <c r="D291" s="218" t="s">
        <v>146</v>
      </c>
      <c r="E291" s="236" t="s">
        <v>21</v>
      </c>
      <c r="F291" s="237" t="s">
        <v>148</v>
      </c>
      <c r="G291" s="235"/>
      <c r="H291" s="238">
        <v>103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4" t="s">
        <v>146</v>
      </c>
      <c r="AU291" s="244" t="s">
        <v>84</v>
      </c>
      <c r="AV291" s="14" t="s">
        <v>142</v>
      </c>
      <c r="AW291" s="14" t="s">
        <v>34</v>
      </c>
      <c r="AX291" s="14" t="s">
        <v>81</v>
      </c>
      <c r="AY291" s="244" t="s">
        <v>135</v>
      </c>
    </row>
    <row r="292" s="2" customFormat="1" ht="16.5" customHeight="1">
      <c r="A292" s="39"/>
      <c r="B292" s="40"/>
      <c r="C292" s="245" t="s">
        <v>422</v>
      </c>
      <c r="D292" s="245" t="s">
        <v>274</v>
      </c>
      <c r="E292" s="246" t="s">
        <v>423</v>
      </c>
      <c r="F292" s="247" t="s">
        <v>424</v>
      </c>
      <c r="G292" s="248" t="s">
        <v>167</v>
      </c>
      <c r="H292" s="249">
        <v>103</v>
      </c>
      <c r="I292" s="250"/>
      <c r="J292" s="251">
        <f>ROUND(I292*H292,2)</f>
        <v>0</v>
      </c>
      <c r="K292" s="247" t="s">
        <v>21</v>
      </c>
      <c r="L292" s="252"/>
      <c r="M292" s="253" t="s">
        <v>21</v>
      </c>
      <c r="N292" s="254" t="s">
        <v>44</v>
      </c>
      <c r="O292" s="85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181</v>
      </c>
      <c r="AT292" s="216" t="s">
        <v>274</v>
      </c>
      <c r="AU292" s="216" t="s">
        <v>84</v>
      </c>
      <c r="AY292" s="18" t="s">
        <v>135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81</v>
      </c>
      <c r="BK292" s="217">
        <f>ROUND(I292*H292,2)</f>
        <v>0</v>
      </c>
      <c r="BL292" s="18" t="s">
        <v>142</v>
      </c>
      <c r="BM292" s="216" t="s">
        <v>425</v>
      </c>
    </row>
    <row r="293" s="13" customFormat="1">
      <c r="A293" s="13"/>
      <c r="B293" s="223"/>
      <c r="C293" s="224"/>
      <c r="D293" s="218" t="s">
        <v>146</v>
      </c>
      <c r="E293" s="225" t="s">
        <v>21</v>
      </c>
      <c r="F293" s="226" t="s">
        <v>426</v>
      </c>
      <c r="G293" s="224"/>
      <c r="H293" s="227">
        <v>103</v>
      </c>
      <c r="I293" s="228"/>
      <c r="J293" s="224"/>
      <c r="K293" s="224"/>
      <c r="L293" s="229"/>
      <c r="M293" s="230"/>
      <c r="N293" s="231"/>
      <c r="O293" s="231"/>
      <c r="P293" s="231"/>
      <c r="Q293" s="231"/>
      <c r="R293" s="231"/>
      <c r="S293" s="231"/>
      <c r="T293" s="23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3" t="s">
        <v>146</v>
      </c>
      <c r="AU293" s="233" t="s">
        <v>84</v>
      </c>
      <c r="AV293" s="13" t="s">
        <v>84</v>
      </c>
      <c r="AW293" s="13" t="s">
        <v>34</v>
      </c>
      <c r="AX293" s="13" t="s">
        <v>73</v>
      </c>
      <c r="AY293" s="233" t="s">
        <v>135</v>
      </c>
    </row>
    <row r="294" s="14" customFormat="1">
      <c r="A294" s="14"/>
      <c r="B294" s="234"/>
      <c r="C294" s="235"/>
      <c r="D294" s="218" t="s">
        <v>146</v>
      </c>
      <c r="E294" s="236" t="s">
        <v>21</v>
      </c>
      <c r="F294" s="237" t="s">
        <v>148</v>
      </c>
      <c r="G294" s="235"/>
      <c r="H294" s="238">
        <v>103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4" t="s">
        <v>146</v>
      </c>
      <c r="AU294" s="244" t="s">
        <v>84</v>
      </c>
      <c r="AV294" s="14" t="s">
        <v>142</v>
      </c>
      <c r="AW294" s="14" t="s">
        <v>34</v>
      </c>
      <c r="AX294" s="14" t="s">
        <v>81</v>
      </c>
      <c r="AY294" s="244" t="s">
        <v>135</v>
      </c>
    </row>
    <row r="295" s="2" customFormat="1">
      <c r="A295" s="39"/>
      <c r="B295" s="40"/>
      <c r="C295" s="205" t="s">
        <v>427</v>
      </c>
      <c r="D295" s="205" t="s">
        <v>137</v>
      </c>
      <c r="E295" s="206" t="s">
        <v>428</v>
      </c>
      <c r="F295" s="207" t="s">
        <v>429</v>
      </c>
      <c r="G295" s="208" t="s">
        <v>167</v>
      </c>
      <c r="H295" s="209">
        <v>134</v>
      </c>
      <c r="I295" s="210"/>
      <c r="J295" s="211">
        <f>ROUND(I295*H295,2)</f>
        <v>0</v>
      </c>
      <c r="K295" s="207" t="s">
        <v>141</v>
      </c>
      <c r="L295" s="45"/>
      <c r="M295" s="212" t="s">
        <v>21</v>
      </c>
      <c r="N295" s="213" t="s">
        <v>44</v>
      </c>
      <c r="O295" s="85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142</v>
      </c>
      <c r="AT295" s="216" t="s">
        <v>137</v>
      </c>
      <c r="AU295" s="216" t="s">
        <v>84</v>
      </c>
      <c r="AY295" s="18" t="s">
        <v>135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81</v>
      </c>
      <c r="BK295" s="217">
        <f>ROUND(I295*H295,2)</f>
        <v>0</v>
      </c>
      <c r="BL295" s="18" t="s">
        <v>142</v>
      </c>
      <c r="BM295" s="216" t="s">
        <v>430</v>
      </c>
    </row>
    <row r="296" s="2" customFormat="1">
      <c r="A296" s="39"/>
      <c r="B296" s="40"/>
      <c r="C296" s="41"/>
      <c r="D296" s="218" t="s">
        <v>144</v>
      </c>
      <c r="E296" s="41"/>
      <c r="F296" s="219" t="s">
        <v>431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144</v>
      </c>
      <c r="AU296" s="18" t="s">
        <v>84</v>
      </c>
    </row>
    <row r="297" s="13" customFormat="1">
      <c r="A297" s="13"/>
      <c r="B297" s="223"/>
      <c r="C297" s="224"/>
      <c r="D297" s="218" t="s">
        <v>146</v>
      </c>
      <c r="E297" s="225" t="s">
        <v>21</v>
      </c>
      <c r="F297" s="226" t="s">
        <v>432</v>
      </c>
      <c r="G297" s="224"/>
      <c r="H297" s="227">
        <v>24</v>
      </c>
      <c r="I297" s="228"/>
      <c r="J297" s="224"/>
      <c r="K297" s="224"/>
      <c r="L297" s="229"/>
      <c r="M297" s="230"/>
      <c r="N297" s="231"/>
      <c r="O297" s="231"/>
      <c r="P297" s="231"/>
      <c r="Q297" s="231"/>
      <c r="R297" s="231"/>
      <c r="S297" s="231"/>
      <c r="T297" s="23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3" t="s">
        <v>146</v>
      </c>
      <c r="AU297" s="233" t="s">
        <v>84</v>
      </c>
      <c r="AV297" s="13" t="s">
        <v>84</v>
      </c>
      <c r="AW297" s="13" t="s">
        <v>34</v>
      </c>
      <c r="AX297" s="13" t="s">
        <v>73</v>
      </c>
      <c r="AY297" s="233" t="s">
        <v>135</v>
      </c>
    </row>
    <row r="298" s="13" customFormat="1">
      <c r="A298" s="13"/>
      <c r="B298" s="223"/>
      <c r="C298" s="224"/>
      <c r="D298" s="218" t="s">
        <v>146</v>
      </c>
      <c r="E298" s="225" t="s">
        <v>21</v>
      </c>
      <c r="F298" s="226" t="s">
        <v>433</v>
      </c>
      <c r="G298" s="224"/>
      <c r="H298" s="227">
        <v>110</v>
      </c>
      <c r="I298" s="228"/>
      <c r="J298" s="224"/>
      <c r="K298" s="224"/>
      <c r="L298" s="229"/>
      <c r="M298" s="230"/>
      <c r="N298" s="231"/>
      <c r="O298" s="231"/>
      <c r="P298" s="231"/>
      <c r="Q298" s="231"/>
      <c r="R298" s="231"/>
      <c r="S298" s="231"/>
      <c r="T298" s="23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3" t="s">
        <v>146</v>
      </c>
      <c r="AU298" s="233" t="s">
        <v>84</v>
      </c>
      <c r="AV298" s="13" t="s">
        <v>84</v>
      </c>
      <c r="AW298" s="13" t="s">
        <v>34</v>
      </c>
      <c r="AX298" s="13" t="s">
        <v>73</v>
      </c>
      <c r="AY298" s="233" t="s">
        <v>135</v>
      </c>
    </row>
    <row r="299" s="14" customFormat="1">
      <c r="A299" s="14"/>
      <c r="B299" s="234"/>
      <c r="C299" s="235"/>
      <c r="D299" s="218" t="s">
        <v>146</v>
      </c>
      <c r="E299" s="236" t="s">
        <v>21</v>
      </c>
      <c r="F299" s="237" t="s">
        <v>148</v>
      </c>
      <c r="G299" s="235"/>
      <c r="H299" s="238">
        <v>134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4" t="s">
        <v>146</v>
      </c>
      <c r="AU299" s="244" t="s">
        <v>84</v>
      </c>
      <c r="AV299" s="14" t="s">
        <v>142</v>
      </c>
      <c r="AW299" s="14" t="s">
        <v>34</v>
      </c>
      <c r="AX299" s="14" t="s">
        <v>81</v>
      </c>
      <c r="AY299" s="244" t="s">
        <v>135</v>
      </c>
    </row>
    <row r="300" s="2" customFormat="1" ht="16.5" customHeight="1">
      <c r="A300" s="39"/>
      <c r="B300" s="40"/>
      <c r="C300" s="245" t="s">
        <v>434</v>
      </c>
      <c r="D300" s="245" t="s">
        <v>274</v>
      </c>
      <c r="E300" s="246" t="s">
        <v>435</v>
      </c>
      <c r="F300" s="247" t="s">
        <v>436</v>
      </c>
      <c r="G300" s="248" t="s">
        <v>277</v>
      </c>
      <c r="H300" s="249">
        <v>25.5</v>
      </c>
      <c r="I300" s="250"/>
      <c r="J300" s="251">
        <f>ROUND(I300*H300,2)</f>
        <v>0</v>
      </c>
      <c r="K300" s="247" t="s">
        <v>141</v>
      </c>
      <c r="L300" s="252"/>
      <c r="M300" s="253" t="s">
        <v>21</v>
      </c>
      <c r="N300" s="254" t="s">
        <v>44</v>
      </c>
      <c r="O300" s="85"/>
      <c r="P300" s="214">
        <f>O300*H300</f>
        <v>0</v>
      </c>
      <c r="Q300" s="214">
        <v>0.001</v>
      </c>
      <c r="R300" s="214">
        <f>Q300*H300</f>
        <v>0.025500000000000002</v>
      </c>
      <c r="S300" s="214">
        <v>0</v>
      </c>
      <c r="T300" s="21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6" t="s">
        <v>181</v>
      </c>
      <c r="AT300" s="216" t="s">
        <v>274</v>
      </c>
      <c r="AU300" s="216" t="s">
        <v>84</v>
      </c>
      <c r="AY300" s="18" t="s">
        <v>135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81</v>
      </c>
      <c r="BK300" s="217">
        <f>ROUND(I300*H300,2)</f>
        <v>0</v>
      </c>
      <c r="BL300" s="18" t="s">
        <v>142</v>
      </c>
      <c r="BM300" s="216" t="s">
        <v>437</v>
      </c>
    </row>
    <row r="301" s="15" customFormat="1">
      <c r="A301" s="15"/>
      <c r="B301" s="255"/>
      <c r="C301" s="256"/>
      <c r="D301" s="218" t="s">
        <v>146</v>
      </c>
      <c r="E301" s="257" t="s">
        <v>21</v>
      </c>
      <c r="F301" s="258" t="s">
        <v>438</v>
      </c>
      <c r="G301" s="256"/>
      <c r="H301" s="257" t="s">
        <v>21</v>
      </c>
      <c r="I301" s="259"/>
      <c r="J301" s="256"/>
      <c r="K301" s="256"/>
      <c r="L301" s="260"/>
      <c r="M301" s="261"/>
      <c r="N301" s="262"/>
      <c r="O301" s="262"/>
      <c r="P301" s="262"/>
      <c r="Q301" s="262"/>
      <c r="R301" s="262"/>
      <c r="S301" s="262"/>
      <c r="T301" s="263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4" t="s">
        <v>146</v>
      </c>
      <c r="AU301" s="264" t="s">
        <v>84</v>
      </c>
      <c r="AV301" s="15" t="s">
        <v>81</v>
      </c>
      <c r="AW301" s="15" t="s">
        <v>34</v>
      </c>
      <c r="AX301" s="15" t="s">
        <v>73</v>
      </c>
      <c r="AY301" s="264" t="s">
        <v>135</v>
      </c>
    </row>
    <row r="302" s="13" customFormat="1">
      <c r="A302" s="13"/>
      <c r="B302" s="223"/>
      <c r="C302" s="224"/>
      <c r="D302" s="218" t="s">
        <v>146</v>
      </c>
      <c r="E302" s="225" t="s">
        <v>21</v>
      </c>
      <c r="F302" s="226" t="s">
        <v>439</v>
      </c>
      <c r="G302" s="224"/>
      <c r="H302" s="227">
        <v>6.9000000000000004</v>
      </c>
      <c r="I302" s="228"/>
      <c r="J302" s="224"/>
      <c r="K302" s="224"/>
      <c r="L302" s="229"/>
      <c r="M302" s="230"/>
      <c r="N302" s="231"/>
      <c r="O302" s="231"/>
      <c r="P302" s="231"/>
      <c r="Q302" s="231"/>
      <c r="R302" s="231"/>
      <c r="S302" s="231"/>
      <c r="T302" s="23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3" t="s">
        <v>146</v>
      </c>
      <c r="AU302" s="233" t="s">
        <v>84</v>
      </c>
      <c r="AV302" s="13" t="s">
        <v>84</v>
      </c>
      <c r="AW302" s="13" t="s">
        <v>34</v>
      </c>
      <c r="AX302" s="13" t="s">
        <v>73</v>
      </c>
      <c r="AY302" s="233" t="s">
        <v>135</v>
      </c>
    </row>
    <row r="303" s="13" customFormat="1">
      <c r="A303" s="13"/>
      <c r="B303" s="223"/>
      <c r="C303" s="224"/>
      <c r="D303" s="218" t="s">
        <v>146</v>
      </c>
      <c r="E303" s="225" t="s">
        <v>21</v>
      </c>
      <c r="F303" s="226" t="s">
        <v>440</v>
      </c>
      <c r="G303" s="224"/>
      <c r="H303" s="227">
        <v>17.399999999999999</v>
      </c>
      <c r="I303" s="228"/>
      <c r="J303" s="224"/>
      <c r="K303" s="224"/>
      <c r="L303" s="229"/>
      <c r="M303" s="230"/>
      <c r="N303" s="231"/>
      <c r="O303" s="231"/>
      <c r="P303" s="231"/>
      <c r="Q303" s="231"/>
      <c r="R303" s="231"/>
      <c r="S303" s="231"/>
      <c r="T303" s="23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3" t="s">
        <v>146</v>
      </c>
      <c r="AU303" s="233" t="s">
        <v>84</v>
      </c>
      <c r="AV303" s="13" t="s">
        <v>84</v>
      </c>
      <c r="AW303" s="13" t="s">
        <v>34</v>
      </c>
      <c r="AX303" s="13" t="s">
        <v>73</v>
      </c>
      <c r="AY303" s="233" t="s">
        <v>135</v>
      </c>
    </row>
    <row r="304" s="13" customFormat="1">
      <c r="A304" s="13"/>
      <c r="B304" s="223"/>
      <c r="C304" s="224"/>
      <c r="D304" s="218" t="s">
        <v>146</v>
      </c>
      <c r="E304" s="225" t="s">
        <v>21</v>
      </c>
      <c r="F304" s="226" t="s">
        <v>441</v>
      </c>
      <c r="G304" s="224"/>
      <c r="H304" s="227">
        <v>1.2</v>
      </c>
      <c r="I304" s="228"/>
      <c r="J304" s="224"/>
      <c r="K304" s="224"/>
      <c r="L304" s="229"/>
      <c r="M304" s="230"/>
      <c r="N304" s="231"/>
      <c r="O304" s="231"/>
      <c r="P304" s="231"/>
      <c r="Q304" s="231"/>
      <c r="R304" s="231"/>
      <c r="S304" s="231"/>
      <c r="T304" s="23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3" t="s">
        <v>146</v>
      </c>
      <c r="AU304" s="233" t="s">
        <v>84</v>
      </c>
      <c r="AV304" s="13" t="s">
        <v>84</v>
      </c>
      <c r="AW304" s="13" t="s">
        <v>34</v>
      </c>
      <c r="AX304" s="13" t="s">
        <v>73</v>
      </c>
      <c r="AY304" s="233" t="s">
        <v>135</v>
      </c>
    </row>
    <row r="305" s="14" customFormat="1">
      <c r="A305" s="14"/>
      <c r="B305" s="234"/>
      <c r="C305" s="235"/>
      <c r="D305" s="218" t="s">
        <v>146</v>
      </c>
      <c r="E305" s="236" t="s">
        <v>21</v>
      </c>
      <c r="F305" s="237" t="s">
        <v>148</v>
      </c>
      <c r="G305" s="235"/>
      <c r="H305" s="238">
        <v>25.499999999999996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4" t="s">
        <v>146</v>
      </c>
      <c r="AU305" s="244" t="s">
        <v>84</v>
      </c>
      <c r="AV305" s="14" t="s">
        <v>142</v>
      </c>
      <c r="AW305" s="14" t="s">
        <v>34</v>
      </c>
      <c r="AX305" s="14" t="s">
        <v>81</v>
      </c>
      <c r="AY305" s="244" t="s">
        <v>135</v>
      </c>
    </row>
    <row r="306" s="2" customFormat="1">
      <c r="A306" s="39"/>
      <c r="B306" s="40"/>
      <c r="C306" s="205" t="s">
        <v>442</v>
      </c>
      <c r="D306" s="205" t="s">
        <v>137</v>
      </c>
      <c r="E306" s="206" t="s">
        <v>443</v>
      </c>
      <c r="F306" s="207" t="s">
        <v>444</v>
      </c>
      <c r="G306" s="208" t="s">
        <v>445</v>
      </c>
      <c r="H306" s="209">
        <v>1.1000000000000001</v>
      </c>
      <c r="I306" s="210"/>
      <c r="J306" s="211">
        <f>ROUND(I306*H306,2)</f>
        <v>0</v>
      </c>
      <c r="K306" s="207" t="s">
        <v>141</v>
      </c>
      <c r="L306" s="45"/>
      <c r="M306" s="212" t="s">
        <v>21</v>
      </c>
      <c r="N306" s="213" t="s">
        <v>44</v>
      </c>
      <c r="O306" s="85"/>
      <c r="P306" s="214">
        <f>O306*H306</f>
        <v>0</v>
      </c>
      <c r="Q306" s="214">
        <v>0</v>
      </c>
      <c r="R306" s="214">
        <f>Q306*H306</f>
        <v>0</v>
      </c>
      <c r="S306" s="214">
        <v>0</v>
      </c>
      <c r="T306" s="21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6" t="s">
        <v>142</v>
      </c>
      <c r="AT306" s="216" t="s">
        <v>137</v>
      </c>
      <c r="AU306" s="216" t="s">
        <v>84</v>
      </c>
      <c r="AY306" s="18" t="s">
        <v>135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81</v>
      </c>
      <c r="BK306" s="217">
        <f>ROUND(I306*H306,2)</f>
        <v>0</v>
      </c>
      <c r="BL306" s="18" t="s">
        <v>142</v>
      </c>
      <c r="BM306" s="216" t="s">
        <v>446</v>
      </c>
    </row>
    <row r="307" s="2" customFormat="1">
      <c r="A307" s="39"/>
      <c r="B307" s="40"/>
      <c r="C307" s="41"/>
      <c r="D307" s="218" t="s">
        <v>144</v>
      </c>
      <c r="E307" s="41"/>
      <c r="F307" s="219" t="s">
        <v>447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144</v>
      </c>
      <c r="AU307" s="18" t="s">
        <v>84</v>
      </c>
    </row>
    <row r="308" s="13" customFormat="1">
      <c r="A308" s="13"/>
      <c r="B308" s="223"/>
      <c r="C308" s="224"/>
      <c r="D308" s="218" t="s">
        <v>146</v>
      </c>
      <c r="E308" s="225" t="s">
        <v>21</v>
      </c>
      <c r="F308" s="226" t="s">
        <v>448</v>
      </c>
      <c r="G308" s="224"/>
      <c r="H308" s="227">
        <v>1.1000000000000001</v>
      </c>
      <c r="I308" s="228"/>
      <c r="J308" s="224"/>
      <c r="K308" s="224"/>
      <c r="L308" s="229"/>
      <c r="M308" s="230"/>
      <c r="N308" s="231"/>
      <c r="O308" s="231"/>
      <c r="P308" s="231"/>
      <c r="Q308" s="231"/>
      <c r="R308" s="231"/>
      <c r="S308" s="231"/>
      <c r="T308" s="23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3" t="s">
        <v>146</v>
      </c>
      <c r="AU308" s="233" t="s">
        <v>84</v>
      </c>
      <c r="AV308" s="13" t="s">
        <v>84</v>
      </c>
      <c r="AW308" s="13" t="s">
        <v>34</v>
      </c>
      <c r="AX308" s="13" t="s">
        <v>73</v>
      </c>
      <c r="AY308" s="233" t="s">
        <v>135</v>
      </c>
    </row>
    <row r="309" s="14" customFormat="1">
      <c r="A309" s="14"/>
      <c r="B309" s="234"/>
      <c r="C309" s="235"/>
      <c r="D309" s="218" t="s">
        <v>146</v>
      </c>
      <c r="E309" s="236" t="s">
        <v>21</v>
      </c>
      <c r="F309" s="237" t="s">
        <v>148</v>
      </c>
      <c r="G309" s="235"/>
      <c r="H309" s="238">
        <v>1.1000000000000001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4" t="s">
        <v>146</v>
      </c>
      <c r="AU309" s="244" t="s">
        <v>84</v>
      </c>
      <c r="AV309" s="14" t="s">
        <v>142</v>
      </c>
      <c r="AW309" s="14" t="s">
        <v>34</v>
      </c>
      <c r="AX309" s="14" t="s">
        <v>81</v>
      </c>
      <c r="AY309" s="244" t="s">
        <v>135</v>
      </c>
    </row>
    <row r="310" s="2" customFormat="1" ht="21.75" customHeight="1">
      <c r="A310" s="39"/>
      <c r="B310" s="40"/>
      <c r="C310" s="245" t="s">
        <v>449</v>
      </c>
      <c r="D310" s="245" t="s">
        <v>274</v>
      </c>
      <c r="E310" s="246" t="s">
        <v>450</v>
      </c>
      <c r="F310" s="247" t="s">
        <v>451</v>
      </c>
      <c r="G310" s="248" t="s">
        <v>277</v>
      </c>
      <c r="H310" s="249">
        <v>33</v>
      </c>
      <c r="I310" s="250"/>
      <c r="J310" s="251">
        <f>ROUND(I310*H310,2)</f>
        <v>0</v>
      </c>
      <c r="K310" s="247" t="s">
        <v>141</v>
      </c>
      <c r="L310" s="252"/>
      <c r="M310" s="253" t="s">
        <v>21</v>
      </c>
      <c r="N310" s="254" t="s">
        <v>44</v>
      </c>
      <c r="O310" s="85"/>
      <c r="P310" s="214">
        <f>O310*H310</f>
        <v>0</v>
      </c>
      <c r="Q310" s="214">
        <v>0.001</v>
      </c>
      <c r="R310" s="214">
        <f>Q310*H310</f>
        <v>0.033000000000000002</v>
      </c>
      <c r="S310" s="214">
        <v>0</v>
      </c>
      <c r="T310" s="21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181</v>
      </c>
      <c r="AT310" s="216" t="s">
        <v>274</v>
      </c>
      <c r="AU310" s="216" t="s">
        <v>84</v>
      </c>
      <c r="AY310" s="18" t="s">
        <v>135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81</v>
      </c>
      <c r="BK310" s="217">
        <f>ROUND(I310*H310,2)</f>
        <v>0</v>
      </c>
      <c r="BL310" s="18" t="s">
        <v>142</v>
      </c>
      <c r="BM310" s="216" t="s">
        <v>452</v>
      </c>
    </row>
    <row r="311" s="13" customFormat="1">
      <c r="A311" s="13"/>
      <c r="B311" s="223"/>
      <c r="C311" s="224"/>
      <c r="D311" s="218" t="s">
        <v>146</v>
      </c>
      <c r="E311" s="225" t="s">
        <v>21</v>
      </c>
      <c r="F311" s="226" t="s">
        <v>453</v>
      </c>
      <c r="G311" s="224"/>
      <c r="H311" s="227">
        <v>33</v>
      </c>
      <c r="I311" s="228"/>
      <c r="J311" s="224"/>
      <c r="K311" s="224"/>
      <c r="L311" s="229"/>
      <c r="M311" s="230"/>
      <c r="N311" s="231"/>
      <c r="O311" s="231"/>
      <c r="P311" s="231"/>
      <c r="Q311" s="231"/>
      <c r="R311" s="231"/>
      <c r="S311" s="231"/>
      <c r="T311" s="23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3" t="s">
        <v>146</v>
      </c>
      <c r="AU311" s="233" t="s">
        <v>84</v>
      </c>
      <c r="AV311" s="13" t="s">
        <v>84</v>
      </c>
      <c r="AW311" s="13" t="s">
        <v>34</v>
      </c>
      <c r="AX311" s="13" t="s">
        <v>73</v>
      </c>
      <c r="AY311" s="233" t="s">
        <v>135</v>
      </c>
    </row>
    <row r="312" s="14" customFormat="1">
      <c r="A312" s="14"/>
      <c r="B312" s="234"/>
      <c r="C312" s="235"/>
      <c r="D312" s="218" t="s">
        <v>146</v>
      </c>
      <c r="E312" s="236" t="s">
        <v>21</v>
      </c>
      <c r="F312" s="237" t="s">
        <v>148</v>
      </c>
      <c r="G312" s="235"/>
      <c r="H312" s="238">
        <v>33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4" t="s">
        <v>146</v>
      </c>
      <c r="AU312" s="244" t="s">
        <v>84</v>
      </c>
      <c r="AV312" s="14" t="s">
        <v>142</v>
      </c>
      <c r="AW312" s="14" t="s">
        <v>34</v>
      </c>
      <c r="AX312" s="14" t="s">
        <v>81</v>
      </c>
      <c r="AY312" s="244" t="s">
        <v>135</v>
      </c>
    </row>
    <row r="313" s="2" customFormat="1">
      <c r="A313" s="39"/>
      <c r="B313" s="40"/>
      <c r="C313" s="205" t="s">
        <v>454</v>
      </c>
      <c r="D313" s="205" t="s">
        <v>137</v>
      </c>
      <c r="E313" s="206" t="s">
        <v>455</v>
      </c>
      <c r="F313" s="207" t="s">
        <v>456</v>
      </c>
      <c r="G313" s="208" t="s">
        <v>167</v>
      </c>
      <c r="H313" s="209">
        <v>20</v>
      </c>
      <c r="I313" s="210"/>
      <c r="J313" s="211">
        <f>ROUND(I313*H313,2)</f>
        <v>0</v>
      </c>
      <c r="K313" s="207" t="s">
        <v>141</v>
      </c>
      <c r="L313" s="45"/>
      <c r="M313" s="212" t="s">
        <v>21</v>
      </c>
      <c r="N313" s="213" t="s">
        <v>44</v>
      </c>
      <c r="O313" s="85"/>
      <c r="P313" s="214">
        <f>O313*H313</f>
        <v>0</v>
      </c>
      <c r="Q313" s="214">
        <v>0.021350000000000001</v>
      </c>
      <c r="R313" s="214">
        <f>Q313*H313</f>
        <v>0.42700000000000005</v>
      </c>
      <c r="S313" s="214">
        <v>0</v>
      </c>
      <c r="T313" s="21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142</v>
      </c>
      <c r="AT313" s="216" t="s">
        <v>137</v>
      </c>
      <c r="AU313" s="216" t="s">
        <v>84</v>
      </c>
      <c r="AY313" s="18" t="s">
        <v>135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81</v>
      </c>
      <c r="BK313" s="217">
        <f>ROUND(I313*H313,2)</f>
        <v>0</v>
      </c>
      <c r="BL313" s="18" t="s">
        <v>142</v>
      </c>
      <c r="BM313" s="216" t="s">
        <v>457</v>
      </c>
    </row>
    <row r="314" s="13" customFormat="1">
      <c r="A314" s="13"/>
      <c r="B314" s="223"/>
      <c r="C314" s="224"/>
      <c r="D314" s="218" t="s">
        <v>146</v>
      </c>
      <c r="E314" s="225" t="s">
        <v>21</v>
      </c>
      <c r="F314" s="226" t="s">
        <v>458</v>
      </c>
      <c r="G314" s="224"/>
      <c r="H314" s="227">
        <v>20</v>
      </c>
      <c r="I314" s="228"/>
      <c r="J314" s="224"/>
      <c r="K314" s="224"/>
      <c r="L314" s="229"/>
      <c r="M314" s="230"/>
      <c r="N314" s="231"/>
      <c r="O314" s="231"/>
      <c r="P314" s="231"/>
      <c r="Q314" s="231"/>
      <c r="R314" s="231"/>
      <c r="S314" s="231"/>
      <c r="T314" s="23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3" t="s">
        <v>146</v>
      </c>
      <c r="AU314" s="233" t="s">
        <v>84</v>
      </c>
      <c r="AV314" s="13" t="s">
        <v>84</v>
      </c>
      <c r="AW314" s="13" t="s">
        <v>34</v>
      </c>
      <c r="AX314" s="13" t="s">
        <v>73</v>
      </c>
      <c r="AY314" s="233" t="s">
        <v>135</v>
      </c>
    </row>
    <row r="315" s="14" customFormat="1">
      <c r="A315" s="14"/>
      <c r="B315" s="234"/>
      <c r="C315" s="235"/>
      <c r="D315" s="218" t="s">
        <v>146</v>
      </c>
      <c r="E315" s="236" t="s">
        <v>21</v>
      </c>
      <c r="F315" s="237" t="s">
        <v>148</v>
      </c>
      <c r="G315" s="235"/>
      <c r="H315" s="238">
        <v>20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4" t="s">
        <v>146</v>
      </c>
      <c r="AU315" s="244" t="s">
        <v>84</v>
      </c>
      <c r="AV315" s="14" t="s">
        <v>142</v>
      </c>
      <c r="AW315" s="14" t="s">
        <v>34</v>
      </c>
      <c r="AX315" s="14" t="s">
        <v>81</v>
      </c>
      <c r="AY315" s="244" t="s">
        <v>135</v>
      </c>
    </row>
    <row r="316" s="2" customFormat="1" ht="21.75" customHeight="1">
      <c r="A316" s="39"/>
      <c r="B316" s="40"/>
      <c r="C316" s="205" t="s">
        <v>459</v>
      </c>
      <c r="D316" s="205" t="s">
        <v>137</v>
      </c>
      <c r="E316" s="206" t="s">
        <v>460</v>
      </c>
      <c r="F316" s="207" t="s">
        <v>461</v>
      </c>
      <c r="G316" s="208" t="s">
        <v>167</v>
      </c>
      <c r="H316" s="209">
        <v>110</v>
      </c>
      <c r="I316" s="210"/>
      <c r="J316" s="211">
        <f>ROUND(I316*H316,2)</f>
        <v>0</v>
      </c>
      <c r="K316" s="207" t="s">
        <v>141</v>
      </c>
      <c r="L316" s="45"/>
      <c r="M316" s="212" t="s">
        <v>21</v>
      </c>
      <c r="N316" s="213" t="s">
        <v>44</v>
      </c>
      <c r="O316" s="85"/>
      <c r="P316" s="214">
        <f>O316*H316</f>
        <v>0</v>
      </c>
      <c r="Q316" s="214">
        <v>0</v>
      </c>
      <c r="R316" s="214">
        <f>Q316*H316</f>
        <v>0</v>
      </c>
      <c r="S316" s="214">
        <v>0</v>
      </c>
      <c r="T316" s="21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142</v>
      </c>
      <c r="AT316" s="216" t="s">
        <v>137</v>
      </c>
      <c r="AU316" s="216" t="s">
        <v>84</v>
      </c>
      <c r="AY316" s="18" t="s">
        <v>135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81</v>
      </c>
      <c r="BK316" s="217">
        <f>ROUND(I316*H316,2)</f>
        <v>0</v>
      </c>
      <c r="BL316" s="18" t="s">
        <v>142</v>
      </c>
      <c r="BM316" s="216" t="s">
        <v>462</v>
      </c>
    </row>
    <row r="317" s="2" customFormat="1">
      <c r="A317" s="39"/>
      <c r="B317" s="40"/>
      <c r="C317" s="41"/>
      <c r="D317" s="218" t="s">
        <v>144</v>
      </c>
      <c r="E317" s="41"/>
      <c r="F317" s="219" t="s">
        <v>463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144</v>
      </c>
      <c r="AU317" s="18" t="s">
        <v>84</v>
      </c>
    </row>
    <row r="318" s="13" customFormat="1">
      <c r="A318" s="13"/>
      <c r="B318" s="223"/>
      <c r="C318" s="224"/>
      <c r="D318" s="218" t="s">
        <v>146</v>
      </c>
      <c r="E318" s="225" t="s">
        <v>21</v>
      </c>
      <c r="F318" s="226" t="s">
        <v>290</v>
      </c>
      <c r="G318" s="224"/>
      <c r="H318" s="227">
        <v>23</v>
      </c>
      <c r="I318" s="228"/>
      <c r="J318" s="224"/>
      <c r="K318" s="224"/>
      <c r="L318" s="229"/>
      <c r="M318" s="230"/>
      <c r="N318" s="231"/>
      <c r="O318" s="231"/>
      <c r="P318" s="231"/>
      <c r="Q318" s="231"/>
      <c r="R318" s="231"/>
      <c r="S318" s="231"/>
      <c r="T318" s="23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3" t="s">
        <v>146</v>
      </c>
      <c r="AU318" s="233" t="s">
        <v>84</v>
      </c>
      <c r="AV318" s="13" t="s">
        <v>84</v>
      </c>
      <c r="AW318" s="13" t="s">
        <v>34</v>
      </c>
      <c r="AX318" s="13" t="s">
        <v>73</v>
      </c>
      <c r="AY318" s="233" t="s">
        <v>135</v>
      </c>
    </row>
    <row r="319" s="13" customFormat="1">
      <c r="A319" s="13"/>
      <c r="B319" s="223"/>
      <c r="C319" s="224"/>
      <c r="D319" s="218" t="s">
        <v>146</v>
      </c>
      <c r="E319" s="225" t="s">
        <v>21</v>
      </c>
      <c r="F319" s="226" t="s">
        <v>291</v>
      </c>
      <c r="G319" s="224"/>
      <c r="H319" s="227">
        <v>87</v>
      </c>
      <c r="I319" s="228"/>
      <c r="J319" s="224"/>
      <c r="K319" s="224"/>
      <c r="L319" s="229"/>
      <c r="M319" s="230"/>
      <c r="N319" s="231"/>
      <c r="O319" s="231"/>
      <c r="P319" s="231"/>
      <c r="Q319" s="231"/>
      <c r="R319" s="231"/>
      <c r="S319" s="231"/>
      <c r="T319" s="23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3" t="s">
        <v>146</v>
      </c>
      <c r="AU319" s="233" t="s">
        <v>84</v>
      </c>
      <c r="AV319" s="13" t="s">
        <v>84</v>
      </c>
      <c r="AW319" s="13" t="s">
        <v>34</v>
      </c>
      <c r="AX319" s="13" t="s">
        <v>73</v>
      </c>
      <c r="AY319" s="233" t="s">
        <v>135</v>
      </c>
    </row>
    <row r="320" s="14" customFormat="1">
      <c r="A320" s="14"/>
      <c r="B320" s="234"/>
      <c r="C320" s="235"/>
      <c r="D320" s="218" t="s">
        <v>146</v>
      </c>
      <c r="E320" s="236" t="s">
        <v>21</v>
      </c>
      <c r="F320" s="237" t="s">
        <v>148</v>
      </c>
      <c r="G320" s="235"/>
      <c r="H320" s="238">
        <v>110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4" t="s">
        <v>146</v>
      </c>
      <c r="AU320" s="244" t="s">
        <v>84</v>
      </c>
      <c r="AV320" s="14" t="s">
        <v>142</v>
      </c>
      <c r="AW320" s="14" t="s">
        <v>34</v>
      </c>
      <c r="AX320" s="14" t="s">
        <v>81</v>
      </c>
      <c r="AY320" s="244" t="s">
        <v>135</v>
      </c>
    </row>
    <row r="321" s="2" customFormat="1" ht="16.5" customHeight="1">
      <c r="A321" s="39"/>
      <c r="B321" s="40"/>
      <c r="C321" s="205" t="s">
        <v>464</v>
      </c>
      <c r="D321" s="205" t="s">
        <v>137</v>
      </c>
      <c r="E321" s="206" t="s">
        <v>465</v>
      </c>
      <c r="F321" s="207" t="s">
        <v>466</v>
      </c>
      <c r="G321" s="208" t="s">
        <v>140</v>
      </c>
      <c r="H321" s="209">
        <v>107.90000000000001</v>
      </c>
      <c r="I321" s="210"/>
      <c r="J321" s="211">
        <f>ROUND(I321*H321,2)</f>
        <v>0</v>
      </c>
      <c r="K321" s="207" t="s">
        <v>141</v>
      </c>
      <c r="L321" s="45"/>
      <c r="M321" s="212" t="s">
        <v>21</v>
      </c>
      <c r="N321" s="213" t="s">
        <v>44</v>
      </c>
      <c r="O321" s="85"/>
      <c r="P321" s="214">
        <f>O321*H321</f>
        <v>0</v>
      </c>
      <c r="Q321" s="214">
        <v>0</v>
      </c>
      <c r="R321" s="214">
        <f>Q321*H321</f>
        <v>0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142</v>
      </c>
      <c r="AT321" s="216" t="s">
        <v>137</v>
      </c>
      <c r="AU321" s="216" t="s">
        <v>84</v>
      </c>
      <c r="AY321" s="18" t="s">
        <v>135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81</v>
      </c>
      <c r="BK321" s="217">
        <f>ROUND(I321*H321,2)</f>
        <v>0</v>
      </c>
      <c r="BL321" s="18" t="s">
        <v>142</v>
      </c>
      <c r="BM321" s="216" t="s">
        <v>467</v>
      </c>
    </row>
    <row r="322" s="2" customFormat="1">
      <c r="A322" s="39"/>
      <c r="B322" s="40"/>
      <c r="C322" s="41"/>
      <c r="D322" s="218" t="s">
        <v>144</v>
      </c>
      <c r="E322" s="41"/>
      <c r="F322" s="219" t="s">
        <v>468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144</v>
      </c>
      <c r="AU322" s="18" t="s">
        <v>84</v>
      </c>
    </row>
    <row r="323" s="13" customFormat="1">
      <c r="A323" s="13"/>
      <c r="B323" s="223"/>
      <c r="C323" s="224"/>
      <c r="D323" s="218" t="s">
        <v>146</v>
      </c>
      <c r="E323" s="225" t="s">
        <v>21</v>
      </c>
      <c r="F323" s="226" t="s">
        <v>469</v>
      </c>
      <c r="G323" s="224"/>
      <c r="H323" s="227">
        <v>83.900000000000006</v>
      </c>
      <c r="I323" s="228"/>
      <c r="J323" s="224"/>
      <c r="K323" s="224"/>
      <c r="L323" s="229"/>
      <c r="M323" s="230"/>
      <c r="N323" s="231"/>
      <c r="O323" s="231"/>
      <c r="P323" s="231"/>
      <c r="Q323" s="231"/>
      <c r="R323" s="231"/>
      <c r="S323" s="231"/>
      <c r="T323" s="23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3" t="s">
        <v>146</v>
      </c>
      <c r="AU323" s="233" t="s">
        <v>84</v>
      </c>
      <c r="AV323" s="13" t="s">
        <v>84</v>
      </c>
      <c r="AW323" s="13" t="s">
        <v>34</v>
      </c>
      <c r="AX323" s="13" t="s">
        <v>73</v>
      </c>
      <c r="AY323" s="233" t="s">
        <v>135</v>
      </c>
    </row>
    <row r="324" s="13" customFormat="1">
      <c r="A324" s="13"/>
      <c r="B324" s="223"/>
      <c r="C324" s="224"/>
      <c r="D324" s="218" t="s">
        <v>146</v>
      </c>
      <c r="E324" s="225" t="s">
        <v>21</v>
      </c>
      <c r="F324" s="226" t="s">
        <v>470</v>
      </c>
      <c r="G324" s="224"/>
      <c r="H324" s="227">
        <v>24</v>
      </c>
      <c r="I324" s="228"/>
      <c r="J324" s="224"/>
      <c r="K324" s="224"/>
      <c r="L324" s="229"/>
      <c r="M324" s="230"/>
      <c r="N324" s="231"/>
      <c r="O324" s="231"/>
      <c r="P324" s="231"/>
      <c r="Q324" s="231"/>
      <c r="R324" s="231"/>
      <c r="S324" s="231"/>
      <c r="T324" s="23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3" t="s">
        <v>146</v>
      </c>
      <c r="AU324" s="233" t="s">
        <v>84</v>
      </c>
      <c r="AV324" s="13" t="s">
        <v>84</v>
      </c>
      <c r="AW324" s="13" t="s">
        <v>34</v>
      </c>
      <c r="AX324" s="13" t="s">
        <v>73</v>
      </c>
      <c r="AY324" s="233" t="s">
        <v>135</v>
      </c>
    </row>
    <row r="325" s="14" customFormat="1">
      <c r="A325" s="14"/>
      <c r="B325" s="234"/>
      <c r="C325" s="235"/>
      <c r="D325" s="218" t="s">
        <v>146</v>
      </c>
      <c r="E325" s="236" t="s">
        <v>21</v>
      </c>
      <c r="F325" s="237" t="s">
        <v>148</v>
      </c>
      <c r="G325" s="235"/>
      <c r="H325" s="238">
        <v>107.90000000000001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4" t="s">
        <v>146</v>
      </c>
      <c r="AU325" s="244" t="s">
        <v>84</v>
      </c>
      <c r="AV325" s="14" t="s">
        <v>142</v>
      </c>
      <c r="AW325" s="14" t="s">
        <v>34</v>
      </c>
      <c r="AX325" s="14" t="s">
        <v>81</v>
      </c>
      <c r="AY325" s="244" t="s">
        <v>135</v>
      </c>
    </row>
    <row r="326" s="2" customFormat="1" ht="16.5" customHeight="1">
      <c r="A326" s="39"/>
      <c r="B326" s="40"/>
      <c r="C326" s="245" t="s">
        <v>471</v>
      </c>
      <c r="D326" s="245" t="s">
        <v>274</v>
      </c>
      <c r="E326" s="246" t="s">
        <v>472</v>
      </c>
      <c r="F326" s="247" t="s">
        <v>473</v>
      </c>
      <c r="G326" s="248" t="s">
        <v>474</v>
      </c>
      <c r="H326" s="249">
        <v>11.33</v>
      </c>
      <c r="I326" s="250"/>
      <c r="J326" s="251">
        <f>ROUND(I326*H326,2)</f>
        <v>0</v>
      </c>
      <c r="K326" s="247" t="s">
        <v>141</v>
      </c>
      <c r="L326" s="252"/>
      <c r="M326" s="253" t="s">
        <v>21</v>
      </c>
      <c r="N326" s="254" t="s">
        <v>44</v>
      </c>
      <c r="O326" s="85"/>
      <c r="P326" s="214">
        <f>O326*H326</f>
        <v>0</v>
      </c>
      <c r="Q326" s="214">
        <v>0.20000000000000001</v>
      </c>
      <c r="R326" s="214">
        <f>Q326*H326</f>
        <v>2.266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181</v>
      </c>
      <c r="AT326" s="216" t="s">
        <v>274</v>
      </c>
      <c r="AU326" s="216" t="s">
        <v>84</v>
      </c>
      <c r="AY326" s="18" t="s">
        <v>135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81</v>
      </c>
      <c r="BK326" s="217">
        <f>ROUND(I326*H326,2)</f>
        <v>0</v>
      </c>
      <c r="BL326" s="18" t="s">
        <v>142</v>
      </c>
      <c r="BM326" s="216" t="s">
        <v>475</v>
      </c>
    </row>
    <row r="327" s="13" customFormat="1">
      <c r="A327" s="13"/>
      <c r="B327" s="223"/>
      <c r="C327" s="224"/>
      <c r="D327" s="218" t="s">
        <v>146</v>
      </c>
      <c r="E327" s="225" t="s">
        <v>21</v>
      </c>
      <c r="F327" s="226" t="s">
        <v>476</v>
      </c>
      <c r="G327" s="224"/>
      <c r="H327" s="227">
        <v>11.33</v>
      </c>
      <c r="I327" s="228"/>
      <c r="J327" s="224"/>
      <c r="K327" s="224"/>
      <c r="L327" s="229"/>
      <c r="M327" s="230"/>
      <c r="N327" s="231"/>
      <c r="O327" s="231"/>
      <c r="P327" s="231"/>
      <c r="Q327" s="231"/>
      <c r="R327" s="231"/>
      <c r="S327" s="231"/>
      <c r="T327" s="23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3" t="s">
        <v>146</v>
      </c>
      <c r="AU327" s="233" t="s">
        <v>84</v>
      </c>
      <c r="AV327" s="13" t="s">
        <v>84</v>
      </c>
      <c r="AW327" s="13" t="s">
        <v>34</v>
      </c>
      <c r="AX327" s="13" t="s">
        <v>73</v>
      </c>
      <c r="AY327" s="233" t="s">
        <v>135</v>
      </c>
    </row>
    <row r="328" s="14" customFormat="1">
      <c r="A328" s="14"/>
      <c r="B328" s="234"/>
      <c r="C328" s="235"/>
      <c r="D328" s="218" t="s">
        <v>146</v>
      </c>
      <c r="E328" s="236" t="s">
        <v>21</v>
      </c>
      <c r="F328" s="237" t="s">
        <v>148</v>
      </c>
      <c r="G328" s="235"/>
      <c r="H328" s="238">
        <v>11.33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4" t="s">
        <v>146</v>
      </c>
      <c r="AU328" s="244" t="s">
        <v>84</v>
      </c>
      <c r="AV328" s="14" t="s">
        <v>142</v>
      </c>
      <c r="AW328" s="14" t="s">
        <v>34</v>
      </c>
      <c r="AX328" s="14" t="s">
        <v>81</v>
      </c>
      <c r="AY328" s="244" t="s">
        <v>135</v>
      </c>
    </row>
    <row r="329" s="2" customFormat="1" ht="16.5" customHeight="1">
      <c r="A329" s="39"/>
      <c r="B329" s="40"/>
      <c r="C329" s="205" t="s">
        <v>477</v>
      </c>
      <c r="D329" s="205" t="s">
        <v>137</v>
      </c>
      <c r="E329" s="206" t="s">
        <v>478</v>
      </c>
      <c r="F329" s="207" t="s">
        <v>479</v>
      </c>
      <c r="G329" s="208" t="s">
        <v>140</v>
      </c>
      <c r="H329" s="209">
        <v>1030</v>
      </c>
      <c r="I329" s="210"/>
      <c r="J329" s="211">
        <f>ROUND(I329*H329,2)</f>
        <v>0</v>
      </c>
      <c r="K329" s="207" t="s">
        <v>141</v>
      </c>
      <c r="L329" s="45"/>
      <c r="M329" s="212" t="s">
        <v>21</v>
      </c>
      <c r="N329" s="213" t="s">
        <v>44</v>
      </c>
      <c r="O329" s="85"/>
      <c r="P329" s="214">
        <f>O329*H329</f>
        <v>0</v>
      </c>
      <c r="Q329" s="214">
        <v>0</v>
      </c>
      <c r="R329" s="214">
        <f>Q329*H329</f>
        <v>0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142</v>
      </c>
      <c r="AT329" s="216" t="s">
        <v>137</v>
      </c>
      <c r="AU329" s="216" t="s">
        <v>84</v>
      </c>
      <c r="AY329" s="18" t="s">
        <v>135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81</v>
      </c>
      <c r="BK329" s="217">
        <f>ROUND(I329*H329,2)</f>
        <v>0</v>
      </c>
      <c r="BL329" s="18" t="s">
        <v>142</v>
      </c>
      <c r="BM329" s="216" t="s">
        <v>480</v>
      </c>
    </row>
    <row r="330" s="2" customFormat="1">
      <c r="A330" s="39"/>
      <c r="B330" s="40"/>
      <c r="C330" s="41"/>
      <c r="D330" s="218" t="s">
        <v>144</v>
      </c>
      <c r="E330" s="41"/>
      <c r="F330" s="219" t="s">
        <v>481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144</v>
      </c>
      <c r="AU330" s="18" t="s">
        <v>84</v>
      </c>
    </row>
    <row r="331" s="13" customFormat="1">
      <c r="A331" s="13"/>
      <c r="B331" s="223"/>
      <c r="C331" s="224"/>
      <c r="D331" s="218" t="s">
        <v>146</v>
      </c>
      <c r="E331" s="225" t="s">
        <v>21</v>
      </c>
      <c r="F331" s="226" t="s">
        <v>147</v>
      </c>
      <c r="G331" s="224"/>
      <c r="H331" s="227">
        <v>1030</v>
      </c>
      <c r="I331" s="228"/>
      <c r="J331" s="224"/>
      <c r="K331" s="224"/>
      <c r="L331" s="229"/>
      <c r="M331" s="230"/>
      <c r="N331" s="231"/>
      <c r="O331" s="231"/>
      <c r="P331" s="231"/>
      <c r="Q331" s="231"/>
      <c r="R331" s="231"/>
      <c r="S331" s="231"/>
      <c r="T331" s="23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3" t="s">
        <v>146</v>
      </c>
      <c r="AU331" s="233" t="s">
        <v>84</v>
      </c>
      <c r="AV331" s="13" t="s">
        <v>84</v>
      </c>
      <c r="AW331" s="13" t="s">
        <v>34</v>
      </c>
      <c r="AX331" s="13" t="s">
        <v>73</v>
      </c>
      <c r="AY331" s="233" t="s">
        <v>135</v>
      </c>
    </row>
    <row r="332" s="14" customFormat="1">
      <c r="A332" s="14"/>
      <c r="B332" s="234"/>
      <c r="C332" s="235"/>
      <c r="D332" s="218" t="s">
        <v>146</v>
      </c>
      <c r="E332" s="236" t="s">
        <v>21</v>
      </c>
      <c r="F332" s="237" t="s">
        <v>148</v>
      </c>
      <c r="G332" s="235"/>
      <c r="H332" s="238">
        <v>1030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4" t="s">
        <v>146</v>
      </c>
      <c r="AU332" s="244" t="s">
        <v>84</v>
      </c>
      <c r="AV332" s="14" t="s">
        <v>142</v>
      </c>
      <c r="AW332" s="14" t="s">
        <v>34</v>
      </c>
      <c r="AX332" s="14" t="s">
        <v>81</v>
      </c>
      <c r="AY332" s="244" t="s">
        <v>135</v>
      </c>
    </row>
    <row r="333" s="2" customFormat="1" ht="16.5" customHeight="1">
      <c r="A333" s="39"/>
      <c r="B333" s="40"/>
      <c r="C333" s="205" t="s">
        <v>482</v>
      </c>
      <c r="D333" s="205" t="s">
        <v>137</v>
      </c>
      <c r="E333" s="206" t="s">
        <v>483</v>
      </c>
      <c r="F333" s="207" t="s">
        <v>484</v>
      </c>
      <c r="G333" s="208" t="s">
        <v>140</v>
      </c>
      <c r="H333" s="209">
        <v>1030</v>
      </c>
      <c r="I333" s="210"/>
      <c r="J333" s="211">
        <f>ROUND(I333*H333,2)</f>
        <v>0</v>
      </c>
      <c r="K333" s="207" t="s">
        <v>141</v>
      </c>
      <c r="L333" s="45"/>
      <c r="M333" s="212" t="s">
        <v>21</v>
      </c>
      <c r="N333" s="213" t="s">
        <v>44</v>
      </c>
      <c r="O333" s="85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142</v>
      </c>
      <c r="AT333" s="216" t="s">
        <v>137</v>
      </c>
      <c r="AU333" s="216" t="s">
        <v>84</v>
      </c>
      <c r="AY333" s="18" t="s">
        <v>135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81</v>
      </c>
      <c r="BK333" s="217">
        <f>ROUND(I333*H333,2)</f>
        <v>0</v>
      </c>
      <c r="BL333" s="18" t="s">
        <v>142</v>
      </c>
      <c r="BM333" s="216" t="s">
        <v>485</v>
      </c>
    </row>
    <row r="334" s="13" customFormat="1">
      <c r="A334" s="13"/>
      <c r="B334" s="223"/>
      <c r="C334" s="224"/>
      <c r="D334" s="218" t="s">
        <v>146</v>
      </c>
      <c r="E334" s="225" t="s">
        <v>21</v>
      </c>
      <c r="F334" s="226" t="s">
        <v>147</v>
      </c>
      <c r="G334" s="224"/>
      <c r="H334" s="227">
        <v>1030</v>
      </c>
      <c r="I334" s="228"/>
      <c r="J334" s="224"/>
      <c r="K334" s="224"/>
      <c r="L334" s="229"/>
      <c r="M334" s="230"/>
      <c r="N334" s="231"/>
      <c r="O334" s="231"/>
      <c r="P334" s="231"/>
      <c r="Q334" s="231"/>
      <c r="R334" s="231"/>
      <c r="S334" s="231"/>
      <c r="T334" s="23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3" t="s">
        <v>146</v>
      </c>
      <c r="AU334" s="233" t="s">
        <v>84</v>
      </c>
      <c r="AV334" s="13" t="s">
        <v>84</v>
      </c>
      <c r="AW334" s="13" t="s">
        <v>34</v>
      </c>
      <c r="AX334" s="13" t="s">
        <v>73</v>
      </c>
      <c r="AY334" s="233" t="s">
        <v>135</v>
      </c>
    </row>
    <row r="335" s="14" customFormat="1">
      <c r="A335" s="14"/>
      <c r="B335" s="234"/>
      <c r="C335" s="235"/>
      <c r="D335" s="218" t="s">
        <v>146</v>
      </c>
      <c r="E335" s="236" t="s">
        <v>21</v>
      </c>
      <c r="F335" s="237" t="s">
        <v>148</v>
      </c>
      <c r="G335" s="235"/>
      <c r="H335" s="238">
        <v>1030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4" t="s">
        <v>146</v>
      </c>
      <c r="AU335" s="244" t="s">
        <v>84</v>
      </c>
      <c r="AV335" s="14" t="s">
        <v>142</v>
      </c>
      <c r="AW335" s="14" t="s">
        <v>34</v>
      </c>
      <c r="AX335" s="14" t="s">
        <v>81</v>
      </c>
      <c r="AY335" s="244" t="s">
        <v>135</v>
      </c>
    </row>
    <row r="336" s="2" customFormat="1" ht="16.5" customHeight="1">
      <c r="A336" s="39"/>
      <c r="B336" s="40"/>
      <c r="C336" s="205" t="s">
        <v>486</v>
      </c>
      <c r="D336" s="205" t="s">
        <v>137</v>
      </c>
      <c r="E336" s="206" t="s">
        <v>487</v>
      </c>
      <c r="F336" s="207" t="s">
        <v>488</v>
      </c>
      <c r="G336" s="208" t="s">
        <v>474</v>
      </c>
      <c r="H336" s="209">
        <v>48.329999999999998</v>
      </c>
      <c r="I336" s="210"/>
      <c r="J336" s="211">
        <f>ROUND(I336*H336,2)</f>
        <v>0</v>
      </c>
      <c r="K336" s="207" t="s">
        <v>141</v>
      </c>
      <c r="L336" s="45"/>
      <c r="M336" s="212" t="s">
        <v>21</v>
      </c>
      <c r="N336" s="213" t="s">
        <v>44</v>
      </c>
      <c r="O336" s="85"/>
      <c r="P336" s="214">
        <f>O336*H336</f>
        <v>0</v>
      </c>
      <c r="Q336" s="214">
        <v>0</v>
      </c>
      <c r="R336" s="214">
        <f>Q336*H336</f>
        <v>0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142</v>
      </c>
      <c r="AT336" s="216" t="s">
        <v>137</v>
      </c>
      <c r="AU336" s="216" t="s">
        <v>84</v>
      </c>
      <c r="AY336" s="18" t="s">
        <v>135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81</v>
      </c>
      <c r="BK336" s="217">
        <f>ROUND(I336*H336,2)</f>
        <v>0</v>
      </c>
      <c r="BL336" s="18" t="s">
        <v>142</v>
      </c>
      <c r="BM336" s="216" t="s">
        <v>489</v>
      </c>
    </row>
    <row r="337" s="13" customFormat="1">
      <c r="A337" s="13"/>
      <c r="B337" s="223"/>
      <c r="C337" s="224"/>
      <c r="D337" s="218" t="s">
        <v>146</v>
      </c>
      <c r="E337" s="225" t="s">
        <v>21</v>
      </c>
      <c r="F337" s="226" t="s">
        <v>490</v>
      </c>
      <c r="G337" s="224"/>
      <c r="H337" s="227">
        <v>2.2999999999999998</v>
      </c>
      <c r="I337" s="228"/>
      <c r="J337" s="224"/>
      <c r="K337" s="224"/>
      <c r="L337" s="229"/>
      <c r="M337" s="230"/>
      <c r="N337" s="231"/>
      <c r="O337" s="231"/>
      <c r="P337" s="231"/>
      <c r="Q337" s="231"/>
      <c r="R337" s="231"/>
      <c r="S337" s="231"/>
      <c r="T337" s="23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3" t="s">
        <v>146</v>
      </c>
      <c r="AU337" s="233" t="s">
        <v>84</v>
      </c>
      <c r="AV337" s="13" t="s">
        <v>84</v>
      </c>
      <c r="AW337" s="13" t="s">
        <v>34</v>
      </c>
      <c r="AX337" s="13" t="s">
        <v>73</v>
      </c>
      <c r="AY337" s="233" t="s">
        <v>135</v>
      </c>
    </row>
    <row r="338" s="13" customFormat="1">
      <c r="A338" s="13"/>
      <c r="B338" s="223"/>
      <c r="C338" s="224"/>
      <c r="D338" s="218" t="s">
        <v>146</v>
      </c>
      <c r="E338" s="225" t="s">
        <v>21</v>
      </c>
      <c r="F338" s="226" t="s">
        <v>491</v>
      </c>
      <c r="G338" s="224"/>
      <c r="H338" s="227">
        <v>4.3499999999999996</v>
      </c>
      <c r="I338" s="228"/>
      <c r="J338" s="224"/>
      <c r="K338" s="224"/>
      <c r="L338" s="229"/>
      <c r="M338" s="230"/>
      <c r="N338" s="231"/>
      <c r="O338" s="231"/>
      <c r="P338" s="231"/>
      <c r="Q338" s="231"/>
      <c r="R338" s="231"/>
      <c r="S338" s="231"/>
      <c r="T338" s="23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3" t="s">
        <v>146</v>
      </c>
      <c r="AU338" s="233" t="s">
        <v>84</v>
      </c>
      <c r="AV338" s="13" t="s">
        <v>84</v>
      </c>
      <c r="AW338" s="13" t="s">
        <v>34</v>
      </c>
      <c r="AX338" s="13" t="s">
        <v>73</v>
      </c>
      <c r="AY338" s="233" t="s">
        <v>135</v>
      </c>
    </row>
    <row r="339" s="13" customFormat="1">
      <c r="A339" s="13"/>
      <c r="B339" s="223"/>
      <c r="C339" s="224"/>
      <c r="D339" s="218" t="s">
        <v>146</v>
      </c>
      <c r="E339" s="225" t="s">
        <v>21</v>
      </c>
      <c r="F339" s="226" t="s">
        <v>492</v>
      </c>
      <c r="G339" s="224"/>
      <c r="H339" s="227">
        <v>41.200000000000003</v>
      </c>
      <c r="I339" s="228"/>
      <c r="J339" s="224"/>
      <c r="K339" s="224"/>
      <c r="L339" s="229"/>
      <c r="M339" s="230"/>
      <c r="N339" s="231"/>
      <c r="O339" s="231"/>
      <c r="P339" s="231"/>
      <c r="Q339" s="231"/>
      <c r="R339" s="231"/>
      <c r="S339" s="231"/>
      <c r="T339" s="23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3" t="s">
        <v>146</v>
      </c>
      <c r="AU339" s="233" t="s">
        <v>84</v>
      </c>
      <c r="AV339" s="13" t="s">
        <v>84</v>
      </c>
      <c r="AW339" s="13" t="s">
        <v>34</v>
      </c>
      <c r="AX339" s="13" t="s">
        <v>73</v>
      </c>
      <c r="AY339" s="233" t="s">
        <v>135</v>
      </c>
    </row>
    <row r="340" s="13" customFormat="1">
      <c r="A340" s="13"/>
      <c r="B340" s="223"/>
      <c r="C340" s="224"/>
      <c r="D340" s="218" t="s">
        <v>146</v>
      </c>
      <c r="E340" s="225" t="s">
        <v>21</v>
      </c>
      <c r="F340" s="226" t="s">
        <v>493</v>
      </c>
      <c r="G340" s="224"/>
      <c r="H340" s="227">
        <v>0.47999999999999998</v>
      </c>
      <c r="I340" s="228"/>
      <c r="J340" s="224"/>
      <c r="K340" s="224"/>
      <c r="L340" s="229"/>
      <c r="M340" s="230"/>
      <c r="N340" s="231"/>
      <c r="O340" s="231"/>
      <c r="P340" s="231"/>
      <c r="Q340" s="231"/>
      <c r="R340" s="231"/>
      <c r="S340" s="231"/>
      <c r="T340" s="23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3" t="s">
        <v>146</v>
      </c>
      <c r="AU340" s="233" t="s">
        <v>84</v>
      </c>
      <c r="AV340" s="13" t="s">
        <v>84</v>
      </c>
      <c r="AW340" s="13" t="s">
        <v>34</v>
      </c>
      <c r="AX340" s="13" t="s">
        <v>73</v>
      </c>
      <c r="AY340" s="233" t="s">
        <v>135</v>
      </c>
    </row>
    <row r="341" s="14" customFormat="1">
      <c r="A341" s="14"/>
      <c r="B341" s="234"/>
      <c r="C341" s="235"/>
      <c r="D341" s="218" t="s">
        <v>146</v>
      </c>
      <c r="E341" s="236" t="s">
        <v>21</v>
      </c>
      <c r="F341" s="237" t="s">
        <v>148</v>
      </c>
      <c r="G341" s="235"/>
      <c r="H341" s="238">
        <v>48.329999999999998</v>
      </c>
      <c r="I341" s="239"/>
      <c r="J341" s="235"/>
      <c r="K341" s="235"/>
      <c r="L341" s="240"/>
      <c r="M341" s="241"/>
      <c r="N341" s="242"/>
      <c r="O341" s="242"/>
      <c r="P341" s="242"/>
      <c r="Q341" s="242"/>
      <c r="R341" s="242"/>
      <c r="S341" s="242"/>
      <c r="T341" s="24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4" t="s">
        <v>146</v>
      </c>
      <c r="AU341" s="244" t="s">
        <v>84</v>
      </c>
      <c r="AV341" s="14" t="s">
        <v>142</v>
      </c>
      <c r="AW341" s="14" t="s">
        <v>34</v>
      </c>
      <c r="AX341" s="14" t="s">
        <v>81</v>
      </c>
      <c r="AY341" s="244" t="s">
        <v>135</v>
      </c>
    </row>
    <row r="342" s="2" customFormat="1" ht="16.5" customHeight="1">
      <c r="A342" s="39"/>
      <c r="B342" s="40"/>
      <c r="C342" s="205" t="s">
        <v>494</v>
      </c>
      <c r="D342" s="205" t="s">
        <v>137</v>
      </c>
      <c r="E342" s="206" t="s">
        <v>495</v>
      </c>
      <c r="F342" s="207" t="s">
        <v>496</v>
      </c>
      <c r="G342" s="208" t="s">
        <v>497</v>
      </c>
      <c r="H342" s="209">
        <v>0.10299999999999999</v>
      </c>
      <c r="I342" s="210"/>
      <c r="J342" s="211">
        <f>ROUND(I342*H342,2)</f>
        <v>0</v>
      </c>
      <c r="K342" s="207" t="s">
        <v>141</v>
      </c>
      <c r="L342" s="45"/>
      <c r="M342" s="212" t="s">
        <v>21</v>
      </c>
      <c r="N342" s="213" t="s">
        <v>44</v>
      </c>
      <c r="O342" s="85"/>
      <c r="P342" s="214">
        <f>O342*H342</f>
        <v>0</v>
      </c>
      <c r="Q342" s="214">
        <v>0</v>
      </c>
      <c r="R342" s="214">
        <f>Q342*H342</f>
        <v>0</v>
      </c>
      <c r="S342" s="214">
        <v>0</v>
      </c>
      <c r="T342" s="21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142</v>
      </c>
      <c r="AT342" s="216" t="s">
        <v>137</v>
      </c>
      <c r="AU342" s="216" t="s">
        <v>84</v>
      </c>
      <c r="AY342" s="18" t="s">
        <v>135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81</v>
      </c>
      <c r="BK342" s="217">
        <f>ROUND(I342*H342,2)</f>
        <v>0</v>
      </c>
      <c r="BL342" s="18" t="s">
        <v>142</v>
      </c>
      <c r="BM342" s="216" t="s">
        <v>498</v>
      </c>
    </row>
    <row r="343" s="2" customFormat="1">
      <c r="A343" s="39"/>
      <c r="B343" s="40"/>
      <c r="C343" s="41"/>
      <c r="D343" s="218" t="s">
        <v>144</v>
      </c>
      <c r="E343" s="41"/>
      <c r="F343" s="219" t="s">
        <v>499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144</v>
      </c>
      <c r="AU343" s="18" t="s">
        <v>84</v>
      </c>
    </row>
    <row r="344" s="13" customFormat="1">
      <c r="A344" s="13"/>
      <c r="B344" s="223"/>
      <c r="C344" s="224"/>
      <c r="D344" s="218" t="s">
        <v>146</v>
      </c>
      <c r="E344" s="225" t="s">
        <v>21</v>
      </c>
      <c r="F344" s="226" t="s">
        <v>500</v>
      </c>
      <c r="G344" s="224"/>
      <c r="H344" s="227">
        <v>0.10299999999999999</v>
      </c>
      <c r="I344" s="228"/>
      <c r="J344" s="224"/>
      <c r="K344" s="224"/>
      <c r="L344" s="229"/>
      <c r="M344" s="230"/>
      <c r="N344" s="231"/>
      <c r="O344" s="231"/>
      <c r="P344" s="231"/>
      <c r="Q344" s="231"/>
      <c r="R344" s="231"/>
      <c r="S344" s="231"/>
      <c r="T344" s="23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3" t="s">
        <v>146</v>
      </c>
      <c r="AU344" s="233" t="s">
        <v>84</v>
      </c>
      <c r="AV344" s="13" t="s">
        <v>84</v>
      </c>
      <c r="AW344" s="13" t="s">
        <v>34</v>
      </c>
      <c r="AX344" s="13" t="s">
        <v>73</v>
      </c>
      <c r="AY344" s="233" t="s">
        <v>135</v>
      </c>
    </row>
    <row r="345" s="14" customFormat="1">
      <c r="A345" s="14"/>
      <c r="B345" s="234"/>
      <c r="C345" s="235"/>
      <c r="D345" s="218" t="s">
        <v>146</v>
      </c>
      <c r="E345" s="236" t="s">
        <v>21</v>
      </c>
      <c r="F345" s="237" t="s">
        <v>148</v>
      </c>
      <c r="G345" s="235"/>
      <c r="H345" s="238">
        <v>0.10299999999999999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4" t="s">
        <v>146</v>
      </c>
      <c r="AU345" s="244" t="s">
        <v>84</v>
      </c>
      <c r="AV345" s="14" t="s">
        <v>142</v>
      </c>
      <c r="AW345" s="14" t="s">
        <v>34</v>
      </c>
      <c r="AX345" s="14" t="s">
        <v>81</v>
      </c>
      <c r="AY345" s="244" t="s">
        <v>135</v>
      </c>
    </row>
    <row r="346" s="2" customFormat="1" ht="16.5" customHeight="1">
      <c r="A346" s="39"/>
      <c r="B346" s="40"/>
      <c r="C346" s="205" t="s">
        <v>501</v>
      </c>
      <c r="D346" s="205" t="s">
        <v>137</v>
      </c>
      <c r="E346" s="206" t="s">
        <v>502</v>
      </c>
      <c r="F346" s="207" t="s">
        <v>503</v>
      </c>
      <c r="G346" s="208" t="s">
        <v>474</v>
      </c>
      <c r="H346" s="209">
        <v>48.329999999999998</v>
      </c>
      <c r="I346" s="210"/>
      <c r="J346" s="211">
        <f>ROUND(I346*H346,2)</f>
        <v>0</v>
      </c>
      <c r="K346" s="207" t="s">
        <v>141</v>
      </c>
      <c r="L346" s="45"/>
      <c r="M346" s="212" t="s">
        <v>21</v>
      </c>
      <c r="N346" s="213" t="s">
        <v>44</v>
      </c>
      <c r="O346" s="85"/>
      <c r="P346" s="214">
        <f>O346*H346</f>
        <v>0</v>
      </c>
      <c r="Q346" s="214">
        <v>0</v>
      </c>
      <c r="R346" s="214">
        <f>Q346*H346</f>
        <v>0</v>
      </c>
      <c r="S346" s="214">
        <v>0</v>
      </c>
      <c r="T346" s="21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142</v>
      </c>
      <c r="AT346" s="216" t="s">
        <v>137</v>
      </c>
      <c r="AU346" s="216" t="s">
        <v>84</v>
      </c>
      <c r="AY346" s="18" t="s">
        <v>135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81</v>
      </c>
      <c r="BK346" s="217">
        <f>ROUND(I346*H346,2)</f>
        <v>0</v>
      </c>
      <c r="BL346" s="18" t="s">
        <v>142</v>
      </c>
      <c r="BM346" s="216" t="s">
        <v>504</v>
      </c>
    </row>
    <row r="347" s="2" customFormat="1">
      <c r="A347" s="39"/>
      <c r="B347" s="40"/>
      <c r="C347" s="41"/>
      <c r="D347" s="218" t="s">
        <v>144</v>
      </c>
      <c r="E347" s="41"/>
      <c r="F347" s="219" t="s">
        <v>505</v>
      </c>
      <c r="G347" s="41"/>
      <c r="H347" s="41"/>
      <c r="I347" s="220"/>
      <c r="J347" s="41"/>
      <c r="K347" s="41"/>
      <c r="L347" s="45"/>
      <c r="M347" s="221"/>
      <c r="N347" s="222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144</v>
      </c>
      <c r="AU347" s="18" t="s">
        <v>84</v>
      </c>
    </row>
    <row r="348" s="13" customFormat="1">
      <c r="A348" s="13"/>
      <c r="B348" s="223"/>
      <c r="C348" s="224"/>
      <c r="D348" s="218" t="s">
        <v>146</v>
      </c>
      <c r="E348" s="225" t="s">
        <v>21</v>
      </c>
      <c r="F348" s="226" t="s">
        <v>506</v>
      </c>
      <c r="G348" s="224"/>
      <c r="H348" s="227">
        <v>48.329999999999998</v>
      </c>
      <c r="I348" s="228"/>
      <c r="J348" s="224"/>
      <c r="K348" s="224"/>
      <c r="L348" s="229"/>
      <c r="M348" s="230"/>
      <c r="N348" s="231"/>
      <c r="O348" s="231"/>
      <c r="P348" s="231"/>
      <c r="Q348" s="231"/>
      <c r="R348" s="231"/>
      <c r="S348" s="231"/>
      <c r="T348" s="23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3" t="s">
        <v>146</v>
      </c>
      <c r="AU348" s="233" t="s">
        <v>84</v>
      </c>
      <c r="AV348" s="13" t="s">
        <v>84</v>
      </c>
      <c r="AW348" s="13" t="s">
        <v>34</v>
      </c>
      <c r="AX348" s="13" t="s">
        <v>73</v>
      </c>
      <c r="AY348" s="233" t="s">
        <v>135</v>
      </c>
    </row>
    <row r="349" s="14" customFormat="1">
      <c r="A349" s="14"/>
      <c r="B349" s="234"/>
      <c r="C349" s="235"/>
      <c r="D349" s="218" t="s">
        <v>146</v>
      </c>
      <c r="E349" s="236" t="s">
        <v>21</v>
      </c>
      <c r="F349" s="237" t="s">
        <v>148</v>
      </c>
      <c r="G349" s="235"/>
      <c r="H349" s="238">
        <v>48.329999999999998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4" t="s">
        <v>146</v>
      </c>
      <c r="AU349" s="244" t="s">
        <v>84</v>
      </c>
      <c r="AV349" s="14" t="s">
        <v>142</v>
      </c>
      <c r="AW349" s="14" t="s">
        <v>34</v>
      </c>
      <c r="AX349" s="14" t="s">
        <v>81</v>
      </c>
      <c r="AY349" s="244" t="s">
        <v>135</v>
      </c>
    </row>
    <row r="350" s="2" customFormat="1" ht="16.5" customHeight="1">
      <c r="A350" s="39"/>
      <c r="B350" s="40"/>
      <c r="C350" s="205" t="s">
        <v>507</v>
      </c>
      <c r="D350" s="205" t="s">
        <v>137</v>
      </c>
      <c r="E350" s="206" t="s">
        <v>508</v>
      </c>
      <c r="F350" s="207" t="s">
        <v>509</v>
      </c>
      <c r="G350" s="208" t="s">
        <v>474</v>
      </c>
      <c r="H350" s="209">
        <v>434.97000000000003</v>
      </c>
      <c r="I350" s="210"/>
      <c r="J350" s="211">
        <f>ROUND(I350*H350,2)</f>
        <v>0</v>
      </c>
      <c r="K350" s="207" t="s">
        <v>141</v>
      </c>
      <c r="L350" s="45"/>
      <c r="M350" s="212" t="s">
        <v>21</v>
      </c>
      <c r="N350" s="213" t="s">
        <v>44</v>
      </c>
      <c r="O350" s="85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142</v>
      </c>
      <c r="AT350" s="216" t="s">
        <v>137</v>
      </c>
      <c r="AU350" s="216" t="s">
        <v>84</v>
      </c>
      <c r="AY350" s="18" t="s">
        <v>135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81</v>
      </c>
      <c r="BK350" s="217">
        <f>ROUND(I350*H350,2)</f>
        <v>0</v>
      </c>
      <c r="BL350" s="18" t="s">
        <v>142</v>
      </c>
      <c r="BM350" s="216" t="s">
        <v>510</v>
      </c>
    </row>
    <row r="351" s="2" customFormat="1">
      <c r="A351" s="39"/>
      <c r="B351" s="40"/>
      <c r="C351" s="41"/>
      <c r="D351" s="218" t="s">
        <v>144</v>
      </c>
      <c r="E351" s="41"/>
      <c r="F351" s="219" t="s">
        <v>505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144</v>
      </c>
      <c r="AU351" s="18" t="s">
        <v>84</v>
      </c>
    </row>
    <row r="352" s="13" customFormat="1">
      <c r="A352" s="13"/>
      <c r="B352" s="223"/>
      <c r="C352" s="224"/>
      <c r="D352" s="218" t="s">
        <v>146</v>
      </c>
      <c r="E352" s="225" t="s">
        <v>21</v>
      </c>
      <c r="F352" s="226" t="s">
        <v>511</v>
      </c>
      <c r="G352" s="224"/>
      <c r="H352" s="227">
        <v>434.97000000000003</v>
      </c>
      <c r="I352" s="228"/>
      <c r="J352" s="224"/>
      <c r="K352" s="224"/>
      <c r="L352" s="229"/>
      <c r="M352" s="230"/>
      <c r="N352" s="231"/>
      <c r="O352" s="231"/>
      <c r="P352" s="231"/>
      <c r="Q352" s="231"/>
      <c r="R352" s="231"/>
      <c r="S352" s="231"/>
      <c r="T352" s="23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3" t="s">
        <v>146</v>
      </c>
      <c r="AU352" s="233" t="s">
        <v>84</v>
      </c>
      <c r="AV352" s="13" t="s">
        <v>84</v>
      </c>
      <c r="AW352" s="13" t="s">
        <v>34</v>
      </c>
      <c r="AX352" s="13" t="s">
        <v>73</v>
      </c>
      <c r="AY352" s="233" t="s">
        <v>135</v>
      </c>
    </row>
    <row r="353" s="14" customFormat="1">
      <c r="A353" s="14"/>
      <c r="B353" s="234"/>
      <c r="C353" s="235"/>
      <c r="D353" s="218" t="s">
        <v>146</v>
      </c>
      <c r="E353" s="236" t="s">
        <v>21</v>
      </c>
      <c r="F353" s="237" t="s">
        <v>148</v>
      </c>
      <c r="G353" s="235"/>
      <c r="H353" s="238">
        <v>434.97000000000003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4" t="s">
        <v>146</v>
      </c>
      <c r="AU353" s="244" t="s">
        <v>84</v>
      </c>
      <c r="AV353" s="14" t="s">
        <v>142</v>
      </c>
      <c r="AW353" s="14" t="s">
        <v>34</v>
      </c>
      <c r="AX353" s="14" t="s">
        <v>81</v>
      </c>
      <c r="AY353" s="244" t="s">
        <v>135</v>
      </c>
    </row>
    <row r="354" s="12" customFormat="1" ht="22.8" customHeight="1">
      <c r="A354" s="12"/>
      <c r="B354" s="189"/>
      <c r="C354" s="190"/>
      <c r="D354" s="191" t="s">
        <v>72</v>
      </c>
      <c r="E354" s="203" t="s">
        <v>153</v>
      </c>
      <c r="F354" s="203" t="s">
        <v>512</v>
      </c>
      <c r="G354" s="190"/>
      <c r="H354" s="190"/>
      <c r="I354" s="193"/>
      <c r="J354" s="204">
        <f>BK354</f>
        <v>0</v>
      </c>
      <c r="K354" s="190"/>
      <c r="L354" s="195"/>
      <c r="M354" s="196"/>
      <c r="N354" s="197"/>
      <c r="O354" s="197"/>
      <c r="P354" s="198">
        <f>SUM(P355:P381)</f>
        <v>0</v>
      </c>
      <c r="Q354" s="197"/>
      <c r="R354" s="198">
        <f>SUM(R355:R381)</f>
        <v>1.0562500000000001</v>
      </c>
      <c r="S354" s="197"/>
      <c r="T354" s="199">
        <f>SUM(T355:T381)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0" t="s">
        <v>81</v>
      </c>
      <c r="AT354" s="201" t="s">
        <v>72</v>
      </c>
      <c r="AU354" s="201" t="s">
        <v>81</v>
      </c>
      <c r="AY354" s="200" t="s">
        <v>135</v>
      </c>
      <c r="BK354" s="202">
        <f>SUM(BK355:BK381)</f>
        <v>0</v>
      </c>
    </row>
    <row r="355" s="2" customFormat="1">
      <c r="A355" s="39"/>
      <c r="B355" s="40"/>
      <c r="C355" s="205" t="s">
        <v>513</v>
      </c>
      <c r="D355" s="205" t="s">
        <v>137</v>
      </c>
      <c r="E355" s="206" t="s">
        <v>514</v>
      </c>
      <c r="F355" s="207" t="s">
        <v>515</v>
      </c>
      <c r="G355" s="208" t="s">
        <v>167</v>
      </c>
      <c r="H355" s="209">
        <v>46</v>
      </c>
      <c r="I355" s="210"/>
      <c r="J355" s="211">
        <f>ROUND(I355*H355,2)</f>
        <v>0</v>
      </c>
      <c r="K355" s="207" t="s">
        <v>141</v>
      </c>
      <c r="L355" s="45"/>
      <c r="M355" s="212" t="s">
        <v>21</v>
      </c>
      <c r="N355" s="213" t="s">
        <v>44</v>
      </c>
      <c r="O355" s="85"/>
      <c r="P355" s="214">
        <f>O355*H355</f>
        <v>0</v>
      </c>
      <c r="Q355" s="214">
        <v>0</v>
      </c>
      <c r="R355" s="214">
        <f>Q355*H355</f>
        <v>0</v>
      </c>
      <c r="S355" s="214">
        <v>0</v>
      </c>
      <c r="T355" s="21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6" t="s">
        <v>142</v>
      </c>
      <c r="AT355" s="216" t="s">
        <v>137</v>
      </c>
      <c r="AU355" s="216" t="s">
        <v>84</v>
      </c>
      <c r="AY355" s="18" t="s">
        <v>135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8" t="s">
        <v>81</v>
      </c>
      <c r="BK355" s="217">
        <f>ROUND(I355*H355,2)</f>
        <v>0</v>
      </c>
      <c r="BL355" s="18" t="s">
        <v>142</v>
      </c>
      <c r="BM355" s="216" t="s">
        <v>516</v>
      </c>
    </row>
    <row r="356" s="2" customFormat="1">
      <c r="A356" s="39"/>
      <c r="B356" s="40"/>
      <c r="C356" s="41"/>
      <c r="D356" s="218" t="s">
        <v>144</v>
      </c>
      <c r="E356" s="41"/>
      <c r="F356" s="219" t="s">
        <v>517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144</v>
      </c>
      <c r="AU356" s="18" t="s">
        <v>84</v>
      </c>
    </row>
    <row r="357" s="13" customFormat="1">
      <c r="A357" s="13"/>
      <c r="B357" s="223"/>
      <c r="C357" s="224"/>
      <c r="D357" s="218" t="s">
        <v>146</v>
      </c>
      <c r="E357" s="225" t="s">
        <v>21</v>
      </c>
      <c r="F357" s="226" t="s">
        <v>518</v>
      </c>
      <c r="G357" s="224"/>
      <c r="H357" s="227">
        <v>46</v>
      </c>
      <c r="I357" s="228"/>
      <c r="J357" s="224"/>
      <c r="K357" s="224"/>
      <c r="L357" s="229"/>
      <c r="M357" s="230"/>
      <c r="N357" s="231"/>
      <c r="O357" s="231"/>
      <c r="P357" s="231"/>
      <c r="Q357" s="231"/>
      <c r="R357" s="231"/>
      <c r="S357" s="231"/>
      <c r="T357" s="23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3" t="s">
        <v>146</v>
      </c>
      <c r="AU357" s="233" t="s">
        <v>84</v>
      </c>
      <c r="AV357" s="13" t="s">
        <v>84</v>
      </c>
      <c r="AW357" s="13" t="s">
        <v>34</v>
      </c>
      <c r="AX357" s="13" t="s">
        <v>81</v>
      </c>
      <c r="AY357" s="233" t="s">
        <v>135</v>
      </c>
    </row>
    <row r="358" s="2" customFormat="1" ht="16.5" customHeight="1">
      <c r="A358" s="39"/>
      <c r="B358" s="40"/>
      <c r="C358" s="245" t="s">
        <v>519</v>
      </c>
      <c r="D358" s="245" t="s">
        <v>274</v>
      </c>
      <c r="E358" s="246" t="s">
        <v>520</v>
      </c>
      <c r="F358" s="247" t="s">
        <v>521</v>
      </c>
      <c r="G358" s="248" t="s">
        <v>474</v>
      </c>
      <c r="H358" s="249">
        <v>1.625</v>
      </c>
      <c r="I358" s="250"/>
      <c r="J358" s="251">
        <f>ROUND(I358*H358,2)</f>
        <v>0</v>
      </c>
      <c r="K358" s="247" t="s">
        <v>21</v>
      </c>
      <c r="L358" s="252"/>
      <c r="M358" s="253" t="s">
        <v>21</v>
      </c>
      <c r="N358" s="254" t="s">
        <v>44</v>
      </c>
      <c r="O358" s="85"/>
      <c r="P358" s="214">
        <f>O358*H358</f>
        <v>0</v>
      </c>
      <c r="Q358" s="214">
        <v>0.65000000000000002</v>
      </c>
      <c r="R358" s="214">
        <f>Q358*H358</f>
        <v>1.0562500000000001</v>
      </c>
      <c r="S358" s="214">
        <v>0</v>
      </c>
      <c r="T358" s="21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6" t="s">
        <v>181</v>
      </c>
      <c r="AT358" s="216" t="s">
        <v>274</v>
      </c>
      <c r="AU358" s="216" t="s">
        <v>84</v>
      </c>
      <c r="AY358" s="18" t="s">
        <v>135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8" t="s">
        <v>81</v>
      </c>
      <c r="BK358" s="217">
        <f>ROUND(I358*H358,2)</f>
        <v>0</v>
      </c>
      <c r="BL358" s="18" t="s">
        <v>142</v>
      </c>
      <c r="BM358" s="216" t="s">
        <v>522</v>
      </c>
    </row>
    <row r="359" s="13" customFormat="1">
      <c r="A359" s="13"/>
      <c r="B359" s="223"/>
      <c r="C359" s="224"/>
      <c r="D359" s="218" t="s">
        <v>146</v>
      </c>
      <c r="E359" s="225" t="s">
        <v>21</v>
      </c>
      <c r="F359" s="226" t="s">
        <v>523</v>
      </c>
      <c r="G359" s="224"/>
      <c r="H359" s="227">
        <v>1.083</v>
      </c>
      <c r="I359" s="228"/>
      <c r="J359" s="224"/>
      <c r="K359" s="224"/>
      <c r="L359" s="229"/>
      <c r="M359" s="230"/>
      <c r="N359" s="231"/>
      <c r="O359" s="231"/>
      <c r="P359" s="231"/>
      <c r="Q359" s="231"/>
      <c r="R359" s="231"/>
      <c r="S359" s="231"/>
      <c r="T359" s="23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3" t="s">
        <v>146</v>
      </c>
      <c r="AU359" s="233" t="s">
        <v>84</v>
      </c>
      <c r="AV359" s="13" t="s">
        <v>84</v>
      </c>
      <c r="AW359" s="13" t="s">
        <v>34</v>
      </c>
      <c r="AX359" s="13" t="s">
        <v>73</v>
      </c>
      <c r="AY359" s="233" t="s">
        <v>135</v>
      </c>
    </row>
    <row r="360" s="14" customFormat="1">
      <c r="A360" s="14"/>
      <c r="B360" s="234"/>
      <c r="C360" s="235"/>
      <c r="D360" s="218" t="s">
        <v>146</v>
      </c>
      <c r="E360" s="236" t="s">
        <v>21</v>
      </c>
      <c r="F360" s="237" t="s">
        <v>148</v>
      </c>
      <c r="G360" s="235"/>
      <c r="H360" s="238">
        <v>1.083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4" t="s">
        <v>146</v>
      </c>
      <c r="AU360" s="244" t="s">
        <v>84</v>
      </c>
      <c r="AV360" s="14" t="s">
        <v>142</v>
      </c>
      <c r="AW360" s="14" t="s">
        <v>34</v>
      </c>
      <c r="AX360" s="14" t="s">
        <v>81</v>
      </c>
      <c r="AY360" s="244" t="s">
        <v>135</v>
      </c>
    </row>
    <row r="361" s="13" customFormat="1">
      <c r="A361" s="13"/>
      <c r="B361" s="223"/>
      <c r="C361" s="224"/>
      <c r="D361" s="218" t="s">
        <v>146</v>
      </c>
      <c r="E361" s="224"/>
      <c r="F361" s="226" t="s">
        <v>524</v>
      </c>
      <c r="G361" s="224"/>
      <c r="H361" s="227">
        <v>1.625</v>
      </c>
      <c r="I361" s="228"/>
      <c r="J361" s="224"/>
      <c r="K361" s="224"/>
      <c r="L361" s="229"/>
      <c r="M361" s="230"/>
      <c r="N361" s="231"/>
      <c r="O361" s="231"/>
      <c r="P361" s="231"/>
      <c r="Q361" s="231"/>
      <c r="R361" s="231"/>
      <c r="S361" s="231"/>
      <c r="T361" s="23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3" t="s">
        <v>146</v>
      </c>
      <c r="AU361" s="233" t="s">
        <v>84</v>
      </c>
      <c r="AV361" s="13" t="s">
        <v>84</v>
      </c>
      <c r="AW361" s="13" t="s">
        <v>4</v>
      </c>
      <c r="AX361" s="13" t="s">
        <v>81</v>
      </c>
      <c r="AY361" s="233" t="s">
        <v>135</v>
      </c>
    </row>
    <row r="362" s="2" customFormat="1">
      <c r="A362" s="39"/>
      <c r="B362" s="40"/>
      <c r="C362" s="205" t="s">
        <v>525</v>
      </c>
      <c r="D362" s="205" t="s">
        <v>137</v>
      </c>
      <c r="E362" s="206" t="s">
        <v>526</v>
      </c>
      <c r="F362" s="207" t="s">
        <v>527</v>
      </c>
      <c r="G362" s="208" t="s">
        <v>167</v>
      </c>
      <c r="H362" s="209">
        <v>82</v>
      </c>
      <c r="I362" s="210"/>
      <c r="J362" s="211">
        <f>ROUND(I362*H362,2)</f>
        <v>0</v>
      </c>
      <c r="K362" s="207" t="s">
        <v>21</v>
      </c>
      <c r="L362" s="45"/>
      <c r="M362" s="212" t="s">
        <v>21</v>
      </c>
      <c r="N362" s="213" t="s">
        <v>44</v>
      </c>
      <c r="O362" s="85"/>
      <c r="P362" s="214">
        <f>O362*H362</f>
        <v>0</v>
      </c>
      <c r="Q362" s="214">
        <v>0</v>
      </c>
      <c r="R362" s="214">
        <f>Q362*H362</f>
        <v>0</v>
      </c>
      <c r="S362" s="214">
        <v>0</v>
      </c>
      <c r="T362" s="21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16" t="s">
        <v>142</v>
      </c>
      <c r="AT362" s="216" t="s">
        <v>137</v>
      </c>
      <c r="AU362" s="216" t="s">
        <v>84</v>
      </c>
      <c r="AY362" s="18" t="s">
        <v>135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8" t="s">
        <v>81</v>
      </c>
      <c r="BK362" s="217">
        <f>ROUND(I362*H362,2)</f>
        <v>0</v>
      </c>
      <c r="BL362" s="18" t="s">
        <v>142</v>
      </c>
      <c r="BM362" s="216" t="s">
        <v>528</v>
      </c>
    </row>
    <row r="363" s="13" customFormat="1">
      <c r="A363" s="13"/>
      <c r="B363" s="223"/>
      <c r="C363" s="224"/>
      <c r="D363" s="218" t="s">
        <v>146</v>
      </c>
      <c r="E363" s="225" t="s">
        <v>21</v>
      </c>
      <c r="F363" s="226" t="s">
        <v>529</v>
      </c>
      <c r="G363" s="224"/>
      <c r="H363" s="227">
        <v>66</v>
      </c>
      <c r="I363" s="228"/>
      <c r="J363" s="224"/>
      <c r="K363" s="224"/>
      <c r="L363" s="229"/>
      <c r="M363" s="230"/>
      <c r="N363" s="231"/>
      <c r="O363" s="231"/>
      <c r="P363" s="231"/>
      <c r="Q363" s="231"/>
      <c r="R363" s="231"/>
      <c r="S363" s="231"/>
      <c r="T363" s="23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3" t="s">
        <v>146</v>
      </c>
      <c r="AU363" s="233" t="s">
        <v>84</v>
      </c>
      <c r="AV363" s="13" t="s">
        <v>84</v>
      </c>
      <c r="AW363" s="13" t="s">
        <v>34</v>
      </c>
      <c r="AX363" s="13" t="s">
        <v>73</v>
      </c>
      <c r="AY363" s="233" t="s">
        <v>135</v>
      </c>
    </row>
    <row r="364" s="13" customFormat="1">
      <c r="A364" s="13"/>
      <c r="B364" s="223"/>
      <c r="C364" s="224"/>
      <c r="D364" s="218" t="s">
        <v>146</v>
      </c>
      <c r="E364" s="225" t="s">
        <v>21</v>
      </c>
      <c r="F364" s="226" t="s">
        <v>530</v>
      </c>
      <c r="G364" s="224"/>
      <c r="H364" s="227">
        <v>16</v>
      </c>
      <c r="I364" s="228"/>
      <c r="J364" s="224"/>
      <c r="K364" s="224"/>
      <c r="L364" s="229"/>
      <c r="M364" s="230"/>
      <c r="N364" s="231"/>
      <c r="O364" s="231"/>
      <c r="P364" s="231"/>
      <c r="Q364" s="231"/>
      <c r="R364" s="231"/>
      <c r="S364" s="231"/>
      <c r="T364" s="23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3" t="s">
        <v>146</v>
      </c>
      <c r="AU364" s="233" t="s">
        <v>84</v>
      </c>
      <c r="AV364" s="13" t="s">
        <v>84</v>
      </c>
      <c r="AW364" s="13" t="s">
        <v>34</v>
      </c>
      <c r="AX364" s="13" t="s">
        <v>73</v>
      </c>
      <c r="AY364" s="233" t="s">
        <v>135</v>
      </c>
    </row>
    <row r="365" s="14" customFormat="1">
      <c r="A365" s="14"/>
      <c r="B365" s="234"/>
      <c r="C365" s="235"/>
      <c r="D365" s="218" t="s">
        <v>146</v>
      </c>
      <c r="E365" s="236" t="s">
        <v>21</v>
      </c>
      <c r="F365" s="237" t="s">
        <v>148</v>
      </c>
      <c r="G365" s="235"/>
      <c r="H365" s="238">
        <v>82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4" t="s">
        <v>146</v>
      </c>
      <c r="AU365" s="244" t="s">
        <v>84</v>
      </c>
      <c r="AV365" s="14" t="s">
        <v>142</v>
      </c>
      <c r="AW365" s="14" t="s">
        <v>34</v>
      </c>
      <c r="AX365" s="14" t="s">
        <v>81</v>
      </c>
      <c r="AY365" s="244" t="s">
        <v>135</v>
      </c>
    </row>
    <row r="366" s="2" customFormat="1" ht="16.5" customHeight="1">
      <c r="A366" s="39"/>
      <c r="B366" s="40"/>
      <c r="C366" s="245" t="s">
        <v>531</v>
      </c>
      <c r="D366" s="245" t="s">
        <v>274</v>
      </c>
      <c r="E366" s="246" t="s">
        <v>532</v>
      </c>
      <c r="F366" s="247" t="s">
        <v>533</v>
      </c>
      <c r="G366" s="248" t="s">
        <v>167</v>
      </c>
      <c r="H366" s="249">
        <v>82</v>
      </c>
      <c r="I366" s="250"/>
      <c r="J366" s="251">
        <f>ROUND(I366*H366,2)</f>
        <v>0</v>
      </c>
      <c r="K366" s="247" t="s">
        <v>21</v>
      </c>
      <c r="L366" s="252"/>
      <c r="M366" s="253" t="s">
        <v>21</v>
      </c>
      <c r="N366" s="254" t="s">
        <v>44</v>
      </c>
      <c r="O366" s="85"/>
      <c r="P366" s="214">
        <f>O366*H366</f>
        <v>0</v>
      </c>
      <c r="Q366" s="214">
        <v>0</v>
      </c>
      <c r="R366" s="214">
        <f>Q366*H366</f>
        <v>0</v>
      </c>
      <c r="S366" s="214">
        <v>0</v>
      </c>
      <c r="T366" s="21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6" t="s">
        <v>181</v>
      </c>
      <c r="AT366" s="216" t="s">
        <v>274</v>
      </c>
      <c r="AU366" s="216" t="s">
        <v>84</v>
      </c>
      <c r="AY366" s="18" t="s">
        <v>135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8" t="s">
        <v>81</v>
      </c>
      <c r="BK366" s="217">
        <f>ROUND(I366*H366,2)</f>
        <v>0</v>
      </c>
      <c r="BL366" s="18" t="s">
        <v>142</v>
      </c>
      <c r="BM366" s="216" t="s">
        <v>534</v>
      </c>
    </row>
    <row r="367" s="13" customFormat="1">
      <c r="A367" s="13"/>
      <c r="B367" s="223"/>
      <c r="C367" s="224"/>
      <c r="D367" s="218" t="s">
        <v>146</v>
      </c>
      <c r="E367" s="225" t="s">
        <v>21</v>
      </c>
      <c r="F367" s="226" t="s">
        <v>535</v>
      </c>
      <c r="G367" s="224"/>
      <c r="H367" s="227">
        <v>82</v>
      </c>
      <c r="I367" s="228"/>
      <c r="J367" s="224"/>
      <c r="K367" s="224"/>
      <c r="L367" s="229"/>
      <c r="M367" s="230"/>
      <c r="N367" s="231"/>
      <c r="O367" s="231"/>
      <c r="P367" s="231"/>
      <c r="Q367" s="231"/>
      <c r="R367" s="231"/>
      <c r="S367" s="231"/>
      <c r="T367" s="23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3" t="s">
        <v>146</v>
      </c>
      <c r="AU367" s="233" t="s">
        <v>84</v>
      </c>
      <c r="AV367" s="13" t="s">
        <v>84</v>
      </c>
      <c r="AW367" s="13" t="s">
        <v>34</v>
      </c>
      <c r="AX367" s="13" t="s">
        <v>73</v>
      </c>
      <c r="AY367" s="233" t="s">
        <v>135</v>
      </c>
    </row>
    <row r="368" s="14" customFormat="1">
      <c r="A368" s="14"/>
      <c r="B368" s="234"/>
      <c r="C368" s="235"/>
      <c r="D368" s="218" t="s">
        <v>146</v>
      </c>
      <c r="E368" s="236" t="s">
        <v>21</v>
      </c>
      <c r="F368" s="237" t="s">
        <v>148</v>
      </c>
      <c r="G368" s="235"/>
      <c r="H368" s="238">
        <v>82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4" t="s">
        <v>146</v>
      </c>
      <c r="AU368" s="244" t="s">
        <v>84</v>
      </c>
      <c r="AV368" s="14" t="s">
        <v>142</v>
      </c>
      <c r="AW368" s="14" t="s">
        <v>34</v>
      </c>
      <c r="AX368" s="14" t="s">
        <v>81</v>
      </c>
      <c r="AY368" s="244" t="s">
        <v>135</v>
      </c>
    </row>
    <row r="369" s="2" customFormat="1" ht="16.5" customHeight="1">
      <c r="A369" s="39"/>
      <c r="B369" s="40"/>
      <c r="C369" s="245" t="s">
        <v>536</v>
      </c>
      <c r="D369" s="245" t="s">
        <v>274</v>
      </c>
      <c r="E369" s="246" t="s">
        <v>537</v>
      </c>
      <c r="F369" s="247" t="s">
        <v>538</v>
      </c>
      <c r="G369" s="248" t="s">
        <v>167</v>
      </c>
      <c r="H369" s="249">
        <v>3</v>
      </c>
      <c r="I369" s="250"/>
      <c r="J369" s="251">
        <f>ROUND(I369*H369,2)</f>
        <v>0</v>
      </c>
      <c r="K369" s="247" t="s">
        <v>21</v>
      </c>
      <c r="L369" s="252"/>
      <c r="M369" s="253" t="s">
        <v>21</v>
      </c>
      <c r="N369" s="254" t="s">
        <v>44</v>
      </c>
      <c r="O369" s="85"/>
      <c r="P369" s="214">
        <f>O369*H369</f>
        <v>0</v>
      </c>
      <c r="Q369" s="214">
        <v>0</v>
      </c>
      <c r="R369" s="214">
        <f>Q369*H369</f>
        <v>0</v>
      </c>
      <c r="S369" s="214">
        <v>0</v>
      </c>
      <c r="T369" s="21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6" t="s">
        <v>181</v>
      </c>
      <c r="AT369" s="216" t="s">
        <v>274</v>
      </c>
      <c r="AU369" s="216" t="s">
        <v>84</v>
      </c>
      <c r="AY369" s="18" t="s">
        <v>135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8" t="s">
        <v>81</v>
      </c>
      <c r="BK369" s="217">
        <f>ROUND(I369*H369,2)</f>
        <v>0</v>
      </c>
      <c r="BL369" s="18" t="s">
        <v>142</v>
      </c>
      <c r="BM369" s="216" t="s">
        <v>539</v>
      </c>
    </row>
    <row r="370" s="13" customFormat="1">
      <c r="A370" s="13"/>
      <c r="B370" s="223"/>
      <c r="C370" s="224"/>
      <c r="D370" s="218" t="s">
        <v>146</v>
      </c>
      <c r="E370" s="225" t="s">
        <v>21</v>
      </c>
      <c r="F370" s="226" t="s">
        <v>540</v>
      </c>
      <c r="G370" s="224"/>
      <c r="H370" s="227">
        <v>3</v>
      </c>
      <c r="I370" s="228"/>
      <c r="J370" s="224"/>
      <c r="K370" s="224"/>
      <c r="L370" s="229"/>
      <c r="M370" s="230"/>
      <c r="N370" s="231"/>
      <c r="O370" s="231"/>
      <c r="P370" s="231"/>
      <c r="Q370" s="231"/>
      <c r="R370" s="231"/>
      <c r="S370" s="231"/>
      <c r="T370" s="23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3" t="s">
        <v>146</v>
      </c>
      <c r="AU370" s="233" t="s">
        <v>84</v>
      </c>
      <c r="AV370" s="13" t="s">
        <v>84</v>
      </c>
      <c r="AW370" s="13" t="s">
        <v>34</v>
      </c>
      <c r="AX370" s="13" t="s">
        <v>73</v>
      </c>
      <c r="AY370" s="233" t="s">
        <v>135</v>
      </c>
    </row>
    <row r="371" s="14" customFormat="1">
      <c r="A371" s="14"/>
      <c r="B371" s="234"/>
      <c r="C371" s="235"/>
      <c r="D371" s="218" t="s">
        <v>146</v>
      </c>
      <c r="E371" s="236" t="s">
        <v>21</v>
      </c>
      <c r="F371" s="237" t="s">
        <v>148</v>
      </c>
      <c r="G371" s="235"/>
      <c r="H371" s="238">
        <v>3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4" t="s">
        <v>146</v>
      </c>
      <c r="AU371" s="244" t="s">
        <v>84</v>
      </c>
      <c r="AV371" s="14" t="s">
        <v>142</v>
      </c>
      <c r="AW371" s="14" t="s">
        <v>34</v>
      </c>
      <c r="AX371" s="14" t="s">
        <v>81</v>
      </c>
      <c r="AY371" s="244" t="s">
        <v>135</v>
      </c>
    </row>
    <row r="372" s="2" customFormat="1" ht="16.5" customHeight="1">
      <c r="A372" s="39"/>
      <c r="B372" s="40"/>
      <c r="C372" s="205" t="s">
        <v>541</v>
      </c>
      <c r="D372" s="205" t="s">
        <v>137</v>
      </c>
      <c r="E372" s="206" t="s">
        <v>542</v>
      </c>
      <c r="F372" s="207" t="s">
        <v>543</v>
      </c>
      <c r="G372" s="208" t="s">
        <v>544</v>
      </c>
      <c r="H372" s="209">
        <v>120</v>
      </c>
      <c r="I372" s="210"/>
      <c r="J372" s="211">
        <f>ROUND(I372*H372,2)</f>
        <v>0</v>
      </c>
      <c r="K372" s="207" t="s">
        <v>141</v>
      </c>
      <c r="L372" s="45"/>
      <c r="M372" s="212" t="s">
        <v>21</v>
      </c>
      <c r="N372" s="213" t="s">
        <v>44</v>
      </c>
      <c r="O372" s="85"/>
      <c r="P372" s="214">
        <f>O372*H372</f>
        <v>0</v>
      </c>
      <c r="Q372" s="214">
        <v>0</v>
      </c>
      <c r="R372" s="214">
        <f>Q372*H372</f>
        <v>0</v>
      </c>
      <c r="S372" s="214">
        <v>0</v>
      </c>
      <c r="T372" s="21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6" t="s">
        <v>142</v>
      </c>
      <c r="AT372" s="216" t="s">
        <v>137</v>
      </c>
      <c r="AU372" s="216" t="s">
        <v>84</v>
      </c>
      <c r="AY372" s="18" t="s">
        <v>135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81</v>
      </c>
      <c r="BK372" s="217">
        <f>ROUND(I372*H372,2)</f>
        <v>0</v>
      </c>
      <c r="BL372" s="18" t="s">
        <v>142</v>
      </c>
      <c r="BM372" s="216" t="s">
        <v>545</v>
      </c>
    </row>
    <row r="373" s="2" customFormat="1">
      <c r="A373" s="39"/>
      <c r="B373" s="40"/>
      <c r="C373" s="41"/>
      <c r="D373" s="218" t="s">
        <v>144</v>
      </c>
      <c r="E373" s="41"/>
      <c r="F373" s="219" t="s">
        <v>546</v>
      </c>
      <c r="G373" s="41"/>
      <c r="H373" s="41"/>
      <c r="I373" s="220"/>
      <c r="J373" s="41"/>
      <c r="K373" s="41"/>
      <c r="L373" s="45"/>
      <c r="M373" s="221"/>
      <c r="N373" s="222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144</v>
      </c>
      <c r="AU373" s="18" t="s">
        <v>84</v>
      </c>
    </row>
    <row r="374" s="13" customFormat="1">
      <c r="A374" s="13"/>
      <c r="B374" s="223"/>
      <c r="C374" s="224"/>
      <c r="D374" s="218" t="s">
        <v>146</v>
      </c>
      <c r="E374" s="225" t="s">
        <v>21</v>
      </c>
      <c r="F374" s="226" t="s">
        <v>547</v>
      </c>
      <c r="G374" s="224"/>
      <c r="H374" s="227">
        <v>120</v>
      </c>
      <c r="I374" s="228"/>
      <c r="J374" s="224"/>
      <c r="K374" s="224"/>
      <c r="L374" s="229"/>
      <c r="M374" s="230"/>
      <c r="N374" s="231"/>
      <c r="O374" s="231"/>
      <c r="P374" s="231"/>
      <c r="Q374" s="231"/>
      <c r="R374" s="231"/>
      <c r="S374" s="231"/>
      <c r="T374" s="23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3" t="s">
        <v>146</v>
      </c>
      <c r="AU374" s="233" t="s">
        <v>84</v>
      </c>
      <c r="AV374" s="13" t="s">
        <v>84</v>
      </c>
      <c r="AW374" s="13" t="s">
        <v>34</v>
      </c>
      <c r="AX374" s="13" t="s">
        <v>73</v>
      </c>
      <c r="AY374" s="233" t="s">
        <v>135</v>
      </c>
    </row>
    <row r="375" s="14" customFormat="1">
      <c r="A375" s="14"/>
      <c r="B375" s="234"/>
      <c r="C375" s="235"/>
      <c r="D375" s="218" t="s">
        <v>146</v>
      </c>
      <c r="E375" s="236" t="s">
        <v>21</v>
      </c>
      <c r="F375" s="237" t="s">
        <v>148</v>
      </c>
      <c r="G375" s="235"/>
      <c r="H375" s="238">
        <v>120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4" t="s">
        <v>146</v>
      </c>
      <c r="AU375" s="244" t="s">
        <v>84</v>
      </c>
      <c r="AV375" s="14" t="s">
        <v>142</v>
      </c>
      <c r="AW375" s="14" t="s">
        <v>34</v>
      </c>
      <c r="AX375" s="14" t="s">
        <v>81</v>
      </c>
      <c r="AY375" s="244" t="s">
        <v>135</v>
      </c>
    </row>
    <row r="376" s="2" customFormat="1" ht="16.5" customHeight="1">
      <c r="A376" s="39"/>
      <c r="B376" s="40"/>
      <c r="C376" s="245" t="s">
        <v>548</v>
      </c>
      <c r="D376" s="245" t="s">
        <v>274</v>
      </c>
      <c r="E376" s="246" t="s">
        <v>549</v>
      </c>
      <c r="F376" s="247" t="s">
        <v>550</v>
      </c>
      <c r="G376" s="248" t="s">
        <v>544</v>
      </c>
      <c r="H376" s="249">
        <v>120</v>
      </c>
      <c r="I376" s="250"/>
      <c r="J376" s="251">
        <f>ROUND(I376*H376,2)</f>
        <v>0</v>
      </c>
      <c r="K376" s="247" t="s">
        <v>21</v>
      </c>
      <c r="L376" s="252"/>
      <c r="M376" s="253" t="s">
        <v>21</v>
      </c>
      <c r="N376" s="254" t="s">
        <v>44</v>
      </c>
      <c r="O376" s="85"/>
      <c r="P376" s="214">
        <f>O376*H376</f>
        <v>0</v>
      </c>
      <c r="Q376" s="214">
        <v>0</v>
      </c>
      <c r="R376" s="214">
        <f>Q376*H376</f>
        <v>0</v>
      </c>
      <c r="S376" s="214">
        <v>0</v>
      </c>
      <c r="T376" s="21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6" t="s">
        <v>181</v>
      </c>
      <c r="AT376" s="216" t="s">
        <v>274</v>
      </c>
      <c r="AU376" s="216" t="s">
        <v>84</v>
      </c>
      <c r="AY376" s="18" t="s">
        <v>135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8" t="s">
        <v>81</v>
      </c>
      <c r="BK376" s="217">
        <f>ROUND(I376*H376,2)</f>
        <v>0</v>
      </c>
      <c r="BL376" s="18" t="s">
        <v>142</v>
      </c>
      <c r="BM376" s="216" t="s">
        <v>551</v>
      </c>
    </row>
    <row r="377" s="13" customFormat="1">
      <c r="A377" s="13"/>
      <c r="B377" s="223"/>
      <c r="C377" s="224"/>
      <c r="D377" s="218" t="s">
        <v>146</v>
      </c>
      <c r="E377" s="225" t="s">
        <v>21</v>
      </c>
      <c r="F377" s="226" t="s">
        <v>552</v>
      </c>
      <c r="G377" s="224"/>
      <c r="H377" s="227">
        <v>120</v>
      </c>
      <c r="I377" s="228"/>
      <c r="J377" s="224"/>
      <c r="K377" s="224"/>
      <c r="L377" s="229"/>
      <c r="M377" s="230"/>
      <c r="N377" s="231"/>
      <c r="O377" s="231"/>
      <c r="P377" s="231"/>
      <c r="Q377" s="231"/>
      <c r="R377" s="231"/>
      <c r="S377" s="231"/>
      <c r="T377" s="23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3" t="s">
        <v>146</v>
      </c>
      <c r="AU377" s="233" t="s">
        <v>84</v>
      </c>
      <c r="AV377" s="13" t="s">
        <v>84</v>
      </c>
      <c r="AW377" s="13" t="s">
        <v>34</v>
      </c>
      <c r="AX377" s="13" t="s">
        <v>73</v>
      </c>
      <c r="AY377" s="233" t="s">
        <v>135</v>
      </c>
    </row>
    <row r="378" s="14" customFormat="1">
      <c r="A378" s="14"/>
      <c r="B378" s="234"/>
      <c r="C378" s="235"/>
      <c r="D378" s="218" t="s">
        <v>146</v>
      </c>
      <c r="E378" s="236" t="s">
        <v>21</v>
      </c>
      <c r="F378" s="237" t="s">
        <v>148</v>
      </c>
      <c r="G378" s="235"/>
      <c r="H378" s="238">
        <v>120</v>
      </c>
      <c r="I378" s="239"/>
      <c r="J378" s="235"/>
      <c r="K378" s="235"/>
      <c r="L378" s="240"/>
      <c r="M378" s="241"/>
      <c r="N378" s="242"/>
      <c r="O378" s="242"/>
      <c r="P378" s="242"/>
      <c r="Q378" s="242"/>
      <c r="R378" s="242"/>
      <c r="S378" s="242"/>
      <c r="T378" s="24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4" t="s">
        <v>146</v>
      </c>
      <c r="AU378" s="244" t="s">
        <v>84</v>
      </c>
      <c r="AV378" s="14" t="s">
        <v>142</v>
      </c>
      <c r="AW378" s="14" t="s">
        <v>34</v>
      </c>
      <c r="AX378" s="14" t="s">
        <v>81</v>
      </c>
      <c r="AY378" s="244" t="s">
        <v>135</v>
      </c>
    </row>
    <row r="379" s="2" customFormat="1" ht="16.5" customHeight="1">
      <c r="A379" s="39"/>
      <c r="B379" s="40"/>
      <c r="C379" s="245" t="s">
        <v>553</v>
      </c>
      <c r="D379" s="245" t="s">
        <v>274</v>
      </c>
      <c r="E379" s="246" t="s">
        <v>554</v>
      </c>
      <c r="F379" s="247" t="s">
        <v>555</v>
      </c>
      <c r="G379" s="248" t="s">
        <v>167</v>
      </c>
      <c r="H379" s="249">
        <v>70</v>
      </c>
      <c r="I379" s="250"/>
      <c r="J379" s="251">
        <f>ROUND(I379*H379,2)</f>
        <v>0</v>
      </c>
      <c r="K379" s="247" t="s">
        <v>21</v>
      </c>
      <c r="L379" s="252"/>
      <c r="M379" s="253" t="s">
        <v>21</v>
      </c>
      <c r="N379" s="254" t="s">
        <v>44</v>
      </c>
      <c r="O379" s="85"/>
      <c r="P379" s="214">
        <f>O379*H379</f>
        <v>0</v>
      </c>
      <c r="Q379" s="214">
        <v>0</v>
      </c>
      <c r="R379" s="214">
        <f>Q379*H379</f>
        <v>0</v>
      </c>
      <c r="S379" s="214">
        <v>0</v>
      </c>
      <c r="T379" s="215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6" t="s">
        <v>181</v>
      </c>
      <c r="AT379" s="216" t="s">
        <v>274</v>
      </c>
      <c r="AU379" s="216" t="s">
        <v>84</v>
      </c>
      <c r="AY379" s="18" t="s">
        <v>135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8" t="s">
        <v>81</v>
      </c>
      <c r="BK379" s="217">
        <f>ROUND(I379*H379,2)</f>
        <v>0</v>
      </c>
      <c r="BL379" s="18" t="s">
        <v>142</v>
      </c>
      <c r="BM379" s="216" t="s">
        <v>556</v>
      </c>
    </row>
    <row r="380" s="13" customFormat="1">
      <c r="A380" s="13"/>
      <c r="B380" s="223"/>
      <c r="C380" s="224"/>
      <c r="D380" s="218" t="s">
        <v>146</v>
      </c>
      <c r="E380" s="225" t="s">
        <v>21</v>
      </c>
      <c r="F380" s="226" t="s">
        <v>557</v>
      </c>
      <c r="G380" s="224"/>
      <c r="H380" s="227">
        <v>70</v>
      </c>
      <c r="I380" s="228"/>
      <c r="J380" s="224"/>
      <c r="K380" s="224"/>
      <c r="L380" s="229"/>
      <c r="M380" s="230"/>
      <c r="N380" s="231"/>
      <c r="O380" s="231"/>
      <c r="P380" s="231"/>
      <c r="Q380" s="231"/>
      <c r="R380" s="231"/>
      <c r="S380" s="231"/>
      <c r="T380" s="23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3" t="s">
        <v>146</v>
      </c>
      <c r="AU380" s="233" t="s">
        <v>84</v>
      </c>
      <c r="AV380" s="13" t="s">
        <v>84</v>
      </c>
      <c r="AW380" s="13" t="s">
        <v>34</v>
      </c>
      <c r="AX380" s="13" t="s">
        <v>73</v>
      </c>
      <c r="AY380" s="233" t="s">
        <v>135</v>
      </c>
    </row>
    <row r="381" s="14" customFormat="1">
      <c r="A381" s="14"/>
      <c r="B381" s="234"/>
      <c r="C381" s="235"/>
      <c r="D381" s="218" t="s">
        <v>146</v>
      </c>
      <c r="E381" s="236" t="s">
        <v>21</v>
      </c>
      <c r="F381" s="237" t="s">
        <v>148</v>
      </c>
      <c r="G381" s="235"/>
      <c r="H381" s="238">
        <v>70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4" t="s">
        <v>146</v>
      </c>
      <c r="AU381" s="244" t="s">
        <v>84</v>
      </c>
      <c r="AV381" s="14" t="s">
        <v>142</v>
      </c>
      <c r="AW381" s="14" t="s">
        <v>34</v>
      </c>
      <c r="AX381" s="14" t="s">
        <v>81</v>
      </c>
      <c r="AY381" s="244" t="s">
        <v>135</v>
      </c>
    </row>
    <row r="382" s="12" customFormat="1" ht="22.8" customHeight="1">
      <c r="A382" s="12"/>
      <c r="B382" s="189"/>
      <c r="C382" s="190"/>
      <c r="D382" s="191" t="s">
        <v>72</v>
      </c>
      <c r="E382" s="203" t="s">
        <v>558</v>
      </c>
      <c r="F382" s="203" t="s">
        <v>559</v>
      </c>
      <c r="G382" s="190"/>
      <c r="H382" s="190"/>
      <c r="I382" s="193"/>
      <c r="J382" s="204">
        <f>BK382</f>
        <v>0</v>
      </c>
      <c r="K382" s="190"/>
      <c r="L382" s="195"/>
      <c r="M382" s="196"/>
      <c r="N382" s="197"/>
      <c r="O382" s="197"/>
      <c r="P382" s="198">
        <f>SUM(P383:P394)</f>
        <v>0</v>
      </c>
      <c r="Q382" s="197"/>
      <c r="R382" s="198">
        <f>SUM(R383:R394)</f>
        <v>0</v>
      </c>
      <c r="S382" s="197"/>
      <c r="T382" s="199">
        <f>SUM(T383:T394)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00" t="s">
        <v>81</v>
      </c>
      <c r="AT382" s="201" t="s">
        <v>72</v>
      </c>
      <c r="AU382" s="201" t="s">
        <v>81</v>
      </c>
      <c r="AY382" s="200" t="s">
        <v>135</v>
      </c>
      <c r="BK382" s="202">
        <f>SUM(BK383:BK394)</f>
        <v>0</v>
      </c>
    </row>
    <row r="383" s="2" customFormat="1">
      <c r="A383" s="39"/>
      <c r="B383" s="40"/>
      <c r="C383" s="205" t="s">
        <v>560</v>
      </c>
      <c r="D383" s="205" t="s">
        <v>137</v>
      </c>
      <c r="E383" s="206" t="s">
        <v>561</v>
      </c>
      <c r="F383" s="207" t="s">
        <v>562</v>
      </c>
      <c r="G383" s="208" t="s">
        <v>563</v>
      </c>
      <c r="H383" s="209">
        <v>1.139</v>
      </c>
      <c r="I383" s="210"/>
      <c r="J383" s="211">
        <f>ROUND(I383*H383,2)</f>
        <v>0</v>
      </c>
      <c r="K383" s="207" t="s">
        <v>141</v>
      </c>
      <c r="L383" s="45"/>
      <c r="M383" s="212" t="s">
        <v>21</v>
      </c>
      <c r="N383" s="213" t="s">
        <v>44</v>
      </c>
      <c r="O383" s="85"/>
      <c r="P383" s="214">
        <f>O383*H383</f>
        <v>0</v>
      </c>
      <c r="Q383" s="214">
        <v>0</v>
      </c>
      <c r="R383" s="214">
        <f>Q383*H383</f>
        <v>0</v>
      </c>
      <c r="S383" s="214">
        <v>0</v>
      </c>
      <c r="T383" s="215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16" t="s">
        <v>142</v>
      </c>
      <c r="AT383" s="216" t="s">
        <v>137</v>
      </c>
      <c r="AU383" s="216" t="s">
        <v>84</v>
      </c>
      <c r="AY383" s="18" t="s">
        <v>135</v>
      </c>
      <c r="BE383" s="217">
        <f>IF(N383="základní",J383,0)</f>
        <v>0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8" t="s">
        <v>81</v>
      </c>
      <c r="BK383" s="217">
        <f>ROUND(I383*H383,2)</f>
        <v>0</v>
      </c>
      <c r="BL383" s="18" t="s">
        <v>142</v>
      </c>
      <c r="BM383" s="216" t="s">
        <v>564</v>
      </c>
    </row>
    <row r="384" s="2" customFormat="1">
      <c r="A384" s="39"/>
      <c r="B384" s="40"/>
      <c r="C384" s="41"/>
      <c r="D384" s="218" t="s">
        <v>144</v>
      </c>
      <c r="E384" s="41"/>
      <c r="F384" s="219" t="s">
        <v>565</v>
      </c>
      <c r="G384" s="41"/>
      <c r="H384" s="41"/>
      <c r="I384" s="220"/>
      <c r="J384" s="41"/>
      <c r="K384" s="41"/>
      <c r="L384" s="45"/>
      <c r="M384" s="221"/>
      <c r="N384" s="222"/>
      <c r="O384" s="85"/>
      <c r="P384" s="85"/>
      <c r="Q384" s="85"/>
      <c r="R384" s="85"/>
      <c r="S384" s="85"/>
      <c r="T384" s="86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144</v>
      </c>
      <c r="AU384" s="18" t="s">
        <v>84</v>
      </c>
    </row>
    <row r="385" s="15" customFormat="1">
      <c r="A385" s="15"/>
      <c r="B385" s="255"/>
      <c r="C385" s="256"/>
      <c r="D385" s="218" t="s">
        <v>146</v>
      </c>
      <c r="E385" s="257" t="s">
        <v>21</v>
      </c>
      <c r="F385" s="258" t="s">
        <v>566</v>
      </c>
      <c r="G385" s="256"/>
      <c r="H385" s="257" t="s">
        <v>21</v>
      </c>
      <c r="I385" s="259"/>
      <c r="J385" s="256"/>
      <c r="K385" s="256"/>
      <c r="L385" s="260"/>
      <c r="M385" s="261"/>
      <c r="N385" s="262"/>
      <c r="O385" s="262"/>
      <c r="P385" s="262"/>
      <c r="Q385" s="262"/>
      <c r="R385" s="262"/>
      <c r="S385" s="262"/>
      <c r="T385" s="263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4" t="s">
        <v>146</v>
      </c>
      <c r="AU385" s="264" t="s">
        <v>84</v>
      </c>
      <c r="AV385" s="15" t="s">
        <v>81</v>
      </c>
      <c r="AW385" s="15" t="s">
        <v>34</v>
      </c>
      <c r="AX385" s="15" t="s">
        <v>73</v>
      </c>
      <c r="AY385" s="264" t="s">
        <v>135</v>
      </c>
    </row>
    <row r="386" s="13" customFormat="1">
      <c r="A386" s="13"/>
      <c r="B386" s="223"/>
      <c r="C386" s="224"/>
      <c r="D386" s="218" t="s">
        <v>146</v>
      </c>
      <c r="E386" s="225" t="s">
        <v>21</v>
      </c>
      <c r="F386" s="226" t="s">
        <v>567</v>
      </c>
      <c r="G386" s="224"/>
      <c r="H386" s="227">
        <v>1.139</v>
      </c>
      <c r="I386" s="228"/>
      <c r="J386" s="224"/>
      <c r="K386" s="224"/>
      <c r="L386" s="229"/>
      <c r="M386" s="230"/>
      <c r="N386" s="231"/>
      <c r="O386" s="231"/>
      <c r="P386" s="231"/>
      <c r="Q386" s="231"/>
      <c r="R386" s="231"/>
      <c r="S386" s="231"/>
      <c r="T386" s="23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3" t="s">
        <v>146</v>
      </c>
      <c r="AU386" s="233" t="s">
        <v>84</v>
      </c>
      <c r="AV386" s="13" t="s">
        <v>84</v>
      </c>
      <c r="AW386" s="13" t="s">
        <v>34</v>
      </c>
      <c r="AX386" s="13" t="s">
        <v>73</v>
      </c>
      <c r="AY386" s="233" t="s">
        <v>135</v>
      </c>
    </row>
    <row r="387" s="14" customFormat="1">
      <c r="A387" s="14"/>
      <c r="B387" s="234"/>
      <c r="C387" s="235"/>
      <c r="D387" s="218" t="s">
        <v>146</v>
      </c>
      <c r="E387" s="236" t="s">
        <v>21</v>
      </c>
      <c r="F387" s="237" t="s">
        <v>148</v>
      </c>
      <c r="G387" s="235"/>
      <c r="H387" s="238">
        <v>1.139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4" t="s">
        <v>146</v>
      </c>
      <c r="AU387" s="244" t="s">
        <v>84</v>
      </c>
      <c r="AV387" s="14" t="s">
        <v>142</v>
      </c>
      <c r="AW387" s="14" t="s">
        <v>34</v>
      </c>
      <c r="AX387" s="14" t="s">
        <v>81</v>
      </c>
      <c r="AY387" s="244" t="s">
        <v>135</v>
      </c>
    </row>
    <row r="388" s="2" customFormat="1">
      <c r="A388" s="39"/>
      <c r="B388" s="40"/>
      <c r="C388" s="205" t="s">
        <v>568</v>
      </c>
      <c r="D388" s="205" t="s">
        <v>137</v>
      </c>
      <c r="E388" s="206" t="s">
        <v>569</v>
      </c>
      <c r="F388" s="207" t="s">
        <v>570</v>
      </c>
      <c r="G388" s="208" t="s">
        <v>563</v>
      </c>
      <c r="H388" s="209">
        <v>4.0030000000000001</v>
      </c>
      <c r="I388" s="210"/>
      <c r="J388" s="211">
        <f>ROUND(I388*H388,2)</f>
        <v>0</v>
      </c>
      <c r="K388" s="207" t="s">
        <v>141</v>
      </c>
      <c r="L388" s="45"/>
      <c r="M388" s="212" t="s">
        <v>21</v>
      </c>
      <c r="N388" s="213" t="s">
        <v>44</v>
      </c>
      <c r="O388" s="85"/>
      <c r="P388" s="214">
        <f>O388*H388</f>
        <v>0</v>
      </c>
      <c r="Q388" s="214">
        <v>0</v>
      </c>
      <c r="R388" s="214">
        <f>Q388*H388</f>
        <v>0</v>
      </c>
      <c r="S388" s="214">
        <v>0</v>
      </c>
      <c r="T388" s="215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16" t="s">
        <v>142</v>
      </c>
      <c r="AT388" s="216" t="s">
        <v>137</v>
      </c>
      <c r="AU388" s="216" t="s">
        <v>84</v>
      </c>
      <c r="AY388" s="18" t="s">
        <v>135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8" t="s">
        <v>81</v>
      </c>
      <c r="BK388" s="217">
        <f>ROUND(I388*H388,2)</f>
        <v>0</v>
      </c>
      <c r="BL388" s="18" t="s">
        <v>142</v>
      </c>
      <c r="BM388" s="216" t="s">
        <v>571</v>
      </c>
    </row>
    <row r="389" s="2" customFormat="1">
      <c r="A389" s="39"/>
      <c r="B389" s="40"/>
      <c r="C389" s="41"/>
      <c r="D389" s="218" t="s">
        <v>144</v>
      </c>
      <c r="E389" s="41"/>
      <c r="F389" s="219" t="s">
        <v>572</v>
      </c>
      <c r="G389" s="41"/>
      <c r="H389" s="41"/>
      <c r="I389" s="220"/>
      <c r="J389" s="41"/>
      <c r="K389" s="41"/>
      <c r="L389" s="45"/>
      <c r="M389" s="221"/>
      <c r="N389" s="222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144</v>
      </c>
      <c r="AU389" s="18" t="s">
        <v>84</v>
      </c>
    </row>
    <row r="390" s="15" customFormat="1">
      <c r="A390" s="15"/>
      <c r="B390" s="255"/>
      <c r="C390" s="256"/>
      <c r="D390" s="218" t="s">
        <v>146</v>
      </c>
      <c r="E390" s="257" t="s">
        <v>21</v>
      </c>
      <c r="F390" s="258" t="s">
        <v>573</v>
      </c>
      <c r="G390" s="256"/>
      <c r="H390" s="257" t="s">
        <v>21</v>
      </c>
      <c r="I390" s="259"/>
      <c r="J390" s="256"/>
      <c r="K390" s="256"/>
      <c r="L390" s="260"/>
      <c r="M390" s="261"/>
      <c r="N390" s="262"/>
      <c r="O390" s="262"/>
      <c r="P390" s="262"/>
      <c r="Q390" s="262"/>
      <c r="R390" s="262"/>
      <c r="S390" s="262"/>
      <c r="T390" s="263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4" t="s">
        <v>146</v>
      </c>
      <c r="AU390" s="264" t="s">
        <v>84</v>
      </c>
      <c r="AV390" s="15" t="s">
        <v>81</v>
      </c>
      <c r="AW390" s="15" t="s">
        <v>34</v>
      </c>
      <c r="AX390" s="15" t="s">
        <v>73</v>
      </c>
      <c r="AY390" s="264" t="s">
        <v>135</v>
      </c>
    </row>
    <row r="391" s="13" customFormat="1">
      <c r="A391" s="13"/>
      <c r="B391" s="223"/>
      <c r="C391" s="224"/>
      <c r="D391" s="218" t="s">
        <v>146</v>
      </c>
      <c r="E391" s="225" t="s">
        <v>21</v>
      </c>
      <c r="F391" s="226" t="s">
        <v>574</v>
      </c>
      <c r="G391" s="224"/>
      <c r="H391" s="227">
        <v>3.5870000000000002</v>
      </c>
      <c r="I391" s="228"/>
      <c r="J391" s="224"/>
      <c r="K391" s="224"/>
      <c r="L391" s="229"/>
      <c r="M391" s="230"/>
      <c r="N391" s="231"/>
      <c r="O391" s="231"/>
      <c r="P391" s="231"/>
      <c r="Q391" s="231"/>
      <c r="R391" s="231"/>
      <c r="S391" s="231"/>
      <c r="T391" s="23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3" t="s">
        <v>146</v>
      </c>
      <c r="AU391" s="233" t="s">
        <v>84</v>
      </c>
      <c r="AV391" s="13" t="s">
        <v>84</v>
      </c>
      <c r="AW391" s="13" t="s">
        <v>34</v>
      </c>
      <c r="AX391" s="13" t="s">
        <v>73</v>
      </c>
      <c r="AY391" s="233" t="s">
        <v>135</v>
      </c>
    </row>
    <row r="392" s="13" customFormat="1">
      <c r="A392" s="13"/>
      <c r="B392" s="223"/>
      <c r="C392" s="224"/>
      <c r="D392" s="218" t="s">
        <v>146</v>
      </c>
      <c r="E392" s="225" t="s">
        <v>21</v>
      </c>
      <c r="F392" s="226" t="s">
        <v>575</v>
      </c>
      <c r="G392" s="224"/>
      <c r="H392" s="227">
        <v>0.23599999999999999</v>
      </c>
      <c r="I392" s="228"/>
      <c r="J392" s="224"/>
      <c r="K392" s="224"/>
      <c r="L392" s="229"/>
      <c r="M392" s="230"/>
      <c r="N392" s="231"/>
      <c r="O392" s="231"/>
      <c r="P392" s="231"/>
      <c r="Q392" s="231"/>
      <c r="R392" s="231"/>
      <c r="S392" s="231"/>
      <c r="T392" s="23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3" t="s">
        <v>146</v>
      </c>
      <c r="AU392" s="233" t="s">
        <v>84</v>
      </c>
      <c r="AV392" s="13" t="s">
        <v>84</v>
      </c>
      <c r="AW392" s="13" t="s">
        <v>34</v>
      </c>
      <c r="AX392" s="13" t="s">
        <v>73</v>
      </c>
      <c r="AY392" s="233" t="s">
        <v>135</v>
      </c>
    </row>
    <row r="393" s="13" customFormat="1">
      <c r="A393" s="13"/>
      <c r="B393" s="223"/>
      <c r="C393" s="224"/>
      <c r="D393" s="218" t="s">
        <v>146</v>
      </c>
      <c r="E393" s="225" t="s">
        <v>21</v>
      </c>
      <c r="F393" s="226" t="s">
        <v>576</v>
      </c>
      <c r="G393" s="224"/>
      <c r="H393" s="227">
        <v>0.17999999999999999</v>
      </c>
      <c r="I393" s="228"/>
      <c r="J393" s="224"/>
      <c r="K393" s="224"/>
      <c r="L393" s="229"/>
      <c r="M393" s="230"/>
      <c r="N393" s="231"/>
      <c r="O393" s="231"/>
      <c r="P393" s="231"/>
      <c r="Q393" s="231"/>
      <c r="R393" s="231"/>
      <c r="S393" s="231"/>
      <c r="T393" s="23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3" t="s">
        <v>146</v>
      </c>
      <c r="AU393" s="233" t="s">
        <v>84</v>
      </c>
      <c r="AV393" s="13" t="s">
        <v>84</v>
      </c>
      <c r="AW393" s="13" t="s">
        <v>34</v>
      </c>
      <c r="AX393" s="13" t="s">
        <v>73</v>
      </c>
      <c r="AY393" s="233" t="s">
        <v>135</v>
      </c>
    </row>
    <row r="394" s="14" customFormat="1">
      <c r="A394" s="14"/>
      <c r="B394" s="234"/>
      <c r="C394" s="235"/>
      <c r="D394" s="218" t="s">
        <v>146</v>
      </c>
      <c r="E394" s="236" t="s">
        <v>21</v>
      </c>
      <c r="F394" s="237" t="s">
        <v>148</v>
      </c>
      <c r="G394" s="235"/>
      <c r="H394" s="238">
        <v>4.0030000000000001</v>
      </c>
      <c r="I394" s="239"/>
      <c r="J394" s="235"/>
      <c r="K394" s="235"/>
      <c r="L394" s="240"/>
      <c r="M394" s="241"/>
      <c r="N394" s="242"/>
      <c r="O394" s="242"/>
      <c r="P394" s="242"/>
      <c r="Q394" s="242"/>
      <c r="R394" s="242"/>
      <c r="S394" s="242"/>
      <c r="T394" s="243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4" t="s">
        <v>146</v>
      </c>
      <c r="AU394" s="244" t="s">
        <v>84</v>
      </c>
      <c r="AV394" s="14" t="s">
        <v>142</v>
      </c>
      <c r="AW394" s="14" t="s">
        <v>34</v>
      </c>
      <c r="AX394" s="14" t="s">
        <v>81</v>
      </c>
      <c r="AY394" s="244" t="s">
        <v>135</v>
      </c>
    </row>
    <row r="395" s="12" customFormat="1" ht="22.8" customHeight="1">
      <c r="A395" s="12"/>
      <c r="B395" s="189"/>
      <c r="C395" s="190"/>
      <c r="D395" s="191" t="s">
        <v>72</v>
      </c>
      <c r="E395" s="203" t="s">
        <v>577</v>
      </c>
      <c r="F395" s="203" t="s">
        <v>578</v>
      </c>
      <c r="G395" s="190"/>
      <c r="H395" s="190"/>
      <c r="I395" s="193"/>
      <c r="J395" s="204">
        <f>BK395</f>
        <v>0</v>
      </c>
      <c r="K395" s="190"/>
      <c r="L395" s="195"/>
      <c r="M395" s="196"/>
      <c r="N395" s="197"/>
      <c r="O395" s="197"/>
      <c r="P395" s="198">
        <f>P396</f>
        <v>0</v>
      </c>
      <c r="Q395" s="197"/>
      <c r="R395" s="198">
        <f>R396</f>
        <v>0</v>
      </c>
      <c r="S395" s="197"/>
      <c r="T395" s="199">
        <f>T396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00" t="s">
        <v>81</v>
      </c>
      <c r="AT395" s="201" t="s">
        <v>72</v>
      </c>
      <c r="AU395" s="201" t="s">
        <v>81</v>
      </c>
      <c r="AY395" s="200" t="s">
        <v>135</v>
      </c>
      <c r="BK395" s="202">
        <f>BK396</f>
        <v>0</v>
      </c>
    </row>
    <row r="396" s="2" customFormat="1" ht="16.5" customHeight="1">
      <c r="A396" s="39"/>
      <c r="B396" s="40"/>
      <c r="C396" s="205" t="s">
        <v>579</v>
      </c>
      <c r="D396" s="205" t="s">
        <v>137</v>
      </c>
      <c r="E396" s="206" t="s">
        <v>580</v>
      </c>
      <c r="F396" s="207" t="s">
        <v>581</v>
      </c>
      <c r="G396" s="208" t="s">
        <v>563</v>
      </c>
      <c r="H396" s="209">
        <v>4.8710000000000004</v>
      </c>
      <c r="I396" s="210"/>
      <c r="J396" s="211">
        <f>ROUND(I396*H396,2)</f>
        <v>0</v>
      </c>
      <c r="K396" s="207" t="s">
        <v>141</v>
      </c>
      <c r="L396" s="45"/>
      <c r="M396" s="212" t="s">
        <v>21</v>
      </c>
      <c r="N396" s="213" t="s">
        <v>44</v>
      </c>
      <c r="O396" s="85"/>
      <c r="P396" s="214">
        <f>O396*H396</f>
        <v>0</v>
      </c>
      <c r="Q396" s="214">
        <v>0</v>
      </c>
      <c r="R396" s="214">
        <f>Q396*H396</f>
        <v>0</v>
      </c>
      <c r="S396" s="214">
        <v>0</v>
      </c>
      <c r="T396" s="215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16" t="s">
        <v>142</v>
      </c>
      <c r="AT396" s="216" t="s">
        <v>137</v>
      </c>
      <c r="AU396" s="216" t="s">
        <v>84</v>
      </c>
      <c r="AY396" s="18" t="s">
        <v>135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8" t="s">
        <v>81</v>
      </c>
      <c r="BK396" s="217">
        <f>ROUND(I396*H396,2)</f>
        <v>0</v>
      </c>
      <c r="BL396" s="18" t="s">
        <v>142</v>
      </c>
      <c r="BM396" s="216" t="s">
        <v>582</v>
      </c>
    </row>
    <row r="397" s="12" customFormat="1" ht="25.92" customHeight="1">
      <c r="A397" s="12"/>
      <c r="B397" s="189"/>
      <c r="C397" s="190"/>
      <c r="D397" s="191" t="s">
        <v>72</v>
      </c>
      <c r="E397" s="192" t="s">
        <v>583</v>
      </c>
      <c r="F397" s="192" t="s">
        <v>584</v>
      </c>
      <c r="G397" s="190"/>
      <c r="H397" s="190"/>
      <c r="I397" s="193"/>
      <c r="J397" s="194">
        <f>BK397</f>
        <v>0</v>
      </c>
      <c r="K397" s="190"/>
      <c r="L397" s="195"/>
      <c r="M397" s="196"/>
      <c r="N397" s="197"/>
      <c r="O397" s="197"/>
      <c r="P397" s="198">
        <f>P398</f>
        <v>0</v>
      </c>
      <c r="Q397" s="197"/>
      <c r="R397" s="198">
        <f>R398</f>
        <v>0</v>
      </c>
      <c r="S397" s="197"/>
      <c r="T397" s="199">
        <f>T398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0" t="s">
        <v>164</v>
      </c>
      <c r="AT397" s="201" t="s">
        <v>72</v>
      </c>
      <c r="AU397" s="201" t="s">
        <v>73</v>
      </c>
      <c r="AY397" s="200" t="s">
        <v>135</v>
      </c>
      <c r="BK397" s="202">
        <f>BK398</f>
        <v>0</v>
      </c>
    </row>
    <row r="398" s="12" customFormat="1" ht="22.8" customHeight="1">
      <c r="A398" s="12"/>
      <c r="B398" s="189"/>
      <c r="C398" s="190"/>
      <c r="D398" s="191" t="s">
        <v>72</v>
      </c>
      <c r="E398" s="203" t="s">
        <v>585</v>
      </c>
      <c r="F398" s="203" t="s">
        <v>586</v>
      </c>
      <c r="G398" s="190"/>
      <c r="H398" s="190"/>
      <c r="I398" s="193"/>
      <c r="J398" s="204">
        <f>BK398</f>
        <v>0</v>
      </c>
      <c r="K398" s="190"/>
      <c r="L398" s="195"/>
      <c r="M398" s="196"/>
      <c r="N398" s="197"/>
      <c r="O398" s="197"/>
      <c r="P398" s="198">
        <f>SUM(P399:P409)</f>
        <v>0</v>
      </c>
      <c r="Q398" s="197"/>
      <c r="R398" s="198">
        <f>SUM(R399:R409)</f>
        <v>0</v>
      </c>
      <c r="S398" s="197"/>
      <c r="T398" s="199">
        <f>SUM(T399:T409)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00" t="s">
        <v>164</v>
      </c>
      <c r="AT398" s="201" t="s">
        <v>72</v>
      </c>
      <c r="AU398" s="201" t="s">
        <v>81</v>
      </c>
      <c r="AY398" s="200" t="s">
        <v>135</v>
      </c>
      <c r="BK398" s="202">
        <f>SUM(BK399:BK409)</f>
        <v>0</v>
      </c>
    </row>
    <row r="399" s="2" customFormat="1" ht="33" customHeight="1">
      <c r="A399" s="39"/>
      <c r="B399" s="40"/>
      <c r="C399" s="205" t="s">
        <v>587</v>
      </c>
      <c r="D399" s="205" t="s">
        <v>137</v>
      </c>
      <c r="E399" s="206" t="s">
        <v>588</v>
      </c>
      <c r="F399" s="207" t="s">
        <v>589</v>
      </c>
      <c r="G399" s="208" t="s">
        <v>544</v>
      </c>
      <c r="H399" s="209">
        <v>2175</v>
      </c>
      <c r="I399" s="210"/>
      <c r="J399" s="211">
        <f>ROUND(I399*H399,2)</f>
        <v>0</v>
      </c>
      <c r="K399" s="207" t="s">
        <v>141</v>
      </c>
      <c r="L399" s="45"/>
      <c r="M399" s="212" t="s">
        <v>21</v>
      </c>
      <c r="N399" s="213" t="s">
        <v>44</v>
      </c>
      <c r="O399" s="85"/>
      <c r="P399" s="214">
        <f>O399*H399</f>
        <v>0</v>
      </c>
      <c r="Q399" s="214">
        <v>0</v>
      </c>
      <c r="R399" s="214">
        <f>Q399*H399</f>
        <v>0</v>
      </c>
      <c r="S399" s="214">
        <v>0</v>
      </c>
      <c r="T399" s="215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6" t="s">
        <v>590</v>
      </c>
      <c r="AT399" s="216" t="s">
        <v>137</v>
      </c>
      <c r="AU399" s="216" t="s">
        <v>84</v>
      </c>
      <c r="AY399" s="18" t="s">
        <v>135</v>
      </c>
      <c r="BE399" s="217">
        <f>IF(N399="základní",J399,0)</f>
        <v>0</v>
      </c>
      <c r="BF399" s="217">
        <f>IF(N399="snížená",J399,0)</f>
        <v>0</v>
      </c>
      <c r="BG399" s="217">
        <f>IF(N399="zákl. přenesená",J399,0)</f>
        <v>0</v>
      </c>
      <c r="BH399" s="217">
        <f>IF(N399="sníž. přenesená",J399,0)</f>
        <v>0</v>
      </c>
      <c r="BI399" s="217">
        <f>IF(N399="nulová",J399,0)</f>
        <v>0</v>
      </c>
      <c r="BJ399" s="18" t="s">
        <v>81</v>
      </c>
      <c r="BK399" s="217">
        <f>ROUND(I399*H399,2)</f>
        <v>0</v>
      </c>
      <c r="BL399" s="18" t="s">
        <v>590</v>
      </c>
      <c r="BM399" s="216" t="s">
        <v>591</v>
      </c>
    </row>
    <row r="400" s="2" customFormat="1">
      <c r="A400" s="39"/>
      <c r="B400" s="40"/>
      <c r="C400" s="41"/>
      <c r="D400" s="218" t="s">
        <v>144</v>
      </c>
      <c r="E400" s="41"/>
      <c r="F400" s="219" t="s">
        <v>592</v>
      </c>
      <c r="G400" s="41"/>
      <c r="H400" s="41"/>
      <c r="I400" s="220"/>
      <c r="J400" s="41"/>
      <c r="K400" s="41"/>
      <c r="L400" s="45"/>
      <c r="M400" s="221"/>
      <c r="N400" s="222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144</v>
      </c>
      <c r="AU400" s="18" t="s">
        <v>84</v>
      </c>
    </row>
    <row r="401" s="13" customFormat="1">
      <c r="A401" s="13"/>
      <c r="B401" s="223"/>
      <c r="C401" s="224"/>
      <c r="D401" s="218" t="s">
        <v>146</v>
      </c>
      <c r="E401" s="225" t="s">
        <v>21</v>
      </c>
      <c r="F401" s="226" t="s">
        <v>593</v>
      </c>
      <c r="G401" s="224"/>
      <c r="H401" s="227">
        <v>2175</v>
      </c>
      <c r="I401" s="228"/>
      <c r="J401" s="224"/>
      <c r="K401" s="224"/>
      <c r="L401" s="229"/>
      <c r="M401" s="230"/>
      <c r="N401" s="231"/>
      <c r="O401" s="231"/>
      <c r="P401" s="231"/>
      <c r="Q401" s="231"/>
      <c r="R401" s="231"/>
      <c r="S401" s="231"/>
      <c r="T401" s="23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3" t="s">
        <v>146</v>
      </c>
      <c r="AU401" s="233" t="s">
        <v>84</v>
      </c>
      <c r="AV401" s="13" t="s">
        <v>84</v>
      </c>
      <c r="AW401" s="13" t="s">
        <v>34</v>
      </c>
      <c r="AX401" s="13" t="s">
        <v>73</v>
      </c>
      <c r="AY401" s="233" t="s">
        <v>135</v>
      </c>
    </row>
    <row r="402" s="14" customFormat="1">
      <c r="A402" s="14"/>
      <c r="B402" s="234"/>
      <c r="C402" s="235"/>
      <c r="D402" s="218" t="s">
        <v>146</v>
      </c>
      <c r="E402" s="236" t="s">
        <v>21</v>
      </c>
      <c r="F402" s="237" t="s">
        <v>148</v>
      </c>
      <c r="G402" s="235"/>
      <c r="H402" s="238">
        <v>2175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4" t="s">
        <v>146</v>
      </c>
      <c r="AU402" s="244" t="s">
        <v>84</v>
      </c>
      <c r="AV402" s="14" t="s">
        <v>142</v>
      </c>
      <c r="AW402" s="14" t="s">
        <v>34</v>
      </c>
      <c r="AX402" s="14" t="s">
        <v>81</v>
      </c>
      <c r="AY402" s="244" t="s">
        <v>135</v>
      </c>
    </row>
    <row r="403" s="2" customFormat="1" ht="16.5" customHeight="1">
      <c r="A403" s="39"/>
      <c r="B403" s="40"/>
      <c r="C403" s="205" t="s">
        <v>594</v>
      </c>
      <c r="D403" s="205" t="s">
        <v>137</v>
      </c>
      <c r="E403" s="206" t="s">
        <v>595</v>
      </c>
      <c r="F403" s="207" t="s">
        <v>596</v>
      </c>
      <c r="G403" s="208" t="s">
        <v>597</v>
      </c>
      <c r="H403" s="209">
        <v>1</v>
      </c>
      <c r="I403" s="210"/>
      <c r="J403" s="211">
        <f>ROUND(I403*H403,2)</f>
        <v>0</v>
      </c>
      <c r="K403" s="207" t="s">
        <v>21</v>
      </c>
      <c r="L403" s="45"/>
      <c r="M403" s="212" t="s">
        <v>21</v>
      </c>
      <c r="N403" s="213" t="s">
        <v>44</v>
      </c>
      <c r="O403" s="85"/>
      <c r="P403" s="214">
        <f>O403*H403</f>
        <v>0</v>
      </c>
      <c r="Q403" s="214">
        <v>0</v>
      </c>
      <c r="R403" s="214">
        <f>Q403*H403</f>
        <v>0</v>
      </c>
      <c r="S403" s="214">
        <v>0</v>
      </c>
      <c r="T403" s="215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6" t="s">
        <v>590</v>
      </c>
      <c r="AT403" s="216" t="s">
        <v>137</v>
      </c>
      <c r="AU403" s="216" t="s">
        <v>84</v>
      </c>
      <c r="AY403" s="18" t="s">
        <v>135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8" t="s">
        <v>81</v>
      </c>
      <c r="BK403" s="217">
        <f>ROUND(I403*H403,2)</f>
        <v>0</v>
      </c>
      <c r="BL403" s="18" t="s">
        <v>590</v>
      </c>
      <c r="BM403" s="216" t="s">
        <v>598</v>
      </c>
    </row>
    <row r="404" s="2" customFormat="1">
      <c r="A404" s="39"/>
      <c r="B404" s="40"/>
      <c r="C404" s="41"/>
      <c r="D404" s="218" t="s">
        <v>144</v>
      </c>
      <c r="E404" s="41"/>
      <c r="F404" s="219" t="s">
        <v>592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144</v>
      </c>
      <c r="AU404" s="18" t="s">
        <v>84</v>
      </c>
    </row>
    <row r="405" s="13" customFormat="1">
      <c r="A405" s="13"/>
      <c r="B405" s="223"/>
      <c r="C405" s="224"/>
      <c r="D405" s="218" t="s">
        <v>146</v>
      </c>
      <c r="E405" s="225" t="s">
        <v>21</v>
      </c>
      <c r="F405" s="226" t="s">
        <v>599</v>
      </c>
      <c r="G405" s="224"/>
      <c r="H405" s="227">
        <v>1</v>
      </c>
      <c r="I405" s="228"/>
      <c r="J405" s="224"/>
      <c r="K405" s="224"/>
      <c r="L405" s="229"/>
      <c r="M405" s="230"/>
      <c r="N405" s="231"/>
      <c r="O405" s="231"/>
      <c r="P405" s="231"/>
      <c r="Q405" s="231"/>
      <c r="R405" s="231"/>
      <c r="S405" s="231"/>
      <c r="T405" s="23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3" t="s">
        <v>146</v>
      </c>
      <c r="AU405" s="233" t="s">
        <v>84</v>
      </c>
      <c r="AV405" s="13" t="s">
        <v>84</v>
      </c>
      <c r="AW405" s="13" t="s">
        <v>34</v>
      </c>
      <c r="AX405" s="13" t="s">
        <v>73</v>
      </c>
      <c r="AY405" s="233" t="s">
        <v>135</v>
      </c>
    </row>
    <row r="406" s="14" customFormat="1">
      <c r="A406" s="14"/>
      <c r="B406" s="234"/>
      <c r="C406" s="235"/>
      <c r="D406" s="218" t="s">
        <v>146</v>
      </c>
      <c r="E406" s="236" t="s">
        <v>21</v>
      </c>
      <c r="F406" s="237" t="s">
        <v>148</v>
      </c>
      <c r="G406" s="235"/>
      <c r="H406" s="238">
        <v>1</v>
      </c>
      <c r="I406" s="239"/>
      <c r="J406" s="235"/>
      <c r="K406" s="235"/>
      <c r="L406" s="240"/>
      <c r="M406" s="241"/>
      <c r="N406" s="242"/>
      <c r="O406" s="242"/>
      <c r="P406" s="242"/>
      <c r="Q406" s="242"/>
      <c r="R406" s="242"/>
      <c r="S406" s="242"/>
      <c r="T406" s="24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4" t="s">
        <v>146</v>
      </c>
      <c r="AU406" s="244" t="s">
        <v>84</v>
      </c>
      <c r="AV406" s="14" t="s">
        <v>142</v>
      </c>
      <c r="AW406" s="14" t="s">
        <v>34</v>
      </c>
      <c r="AX406" s="14" t="s">
        <v>81</v>
      </c>
      <c r="AY406" s="244" t="s">
        <v>135</v>
      </c>
    </row>
    <row r="407" s="2" customFormat="1" ht="16.5" customHeight="1">
      <c r="A407" s="39"/>
      <c r="B407" s="40"/>
      <c r="C407" s="205" t="s">
        <v>600</v>
      </c>
      <c r="D407" s="205" t="s">
        <v>137</v>
      </c>
      <c r="E407" s="206" t="s">
        <v>601</v>
      </c>
      <c r="F407" s="207" t="s">
        <v>602</v>
      </c>
      <c r="G407" s="208" t="s">
        <v>167</v>
      </c>
      <c r="H407" s="209">
        <v>10</v>
      </c>
      <c r="I407" s="210"/>
      <c r="J407" s="211">
        <f>ROUND(I407*H407,2)</f>
        <v>0</v>
      </c>
      <c r="K407" s="207" t="s">
        <v>21</v>
      </c>
      <c r="L407" s="45"/>
      <c r="M407" s="212" t="s">
        <v>21</v>
      </c>
      <c r="N407" s="213" t="s">
        <v>44</v>
      </c>
      <c r="O407" s="85"/>
      <c r="P407" s="214">
        <f>O407*H407</f>
        <v>0</v>
      </c>
      <c r="Q407" s="214">
        <v>0</v>
      </c>
      <c r="R407" s="214">
        <f>Q407*H407</f>
        <v>0</v>
      </c>
      <c r="S407" s="214">
        <v>0</v>
      </c>
      <c r="T407" s="215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6" t="s">
        <v>590</v>
      </c>
      <c r="AT407" s="216" t="s">
        <v>137</v>
      </c>
      <c r="AU407" s="216" t="s">
        <v>84</v>
      </c>
      <c r="AY407" s="18" t="s">
        <v>135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8" t="s">
        <v>81</v>
      </c>
      <c r="BK407" s="217">
        <f>ROUND(I407*H407,2)</f>
        <v>0</v>
      </c>
      <c r="BL407" s="18" t="s">
        <v>590</v>
      </c>
      <c r="BM407" s="216" t="s">
        <v>603</v>
      </c>
    </row>
    <row r="408" s="13" customFormat="1">
      <c r="A408" s="13"/>
      <c r="B408" s="223"/>
      <c r="C408" s="224"/>
      <c r="D408" s="218" t="s">
        <v>146</v>
      </c>
      <c r="E408" s="225" t="s">
        <v>21</v>
      </c>
      <c r="F408" s="226" t="s">
        <v>604</v>
      </c>
      <c r="G408" s="224"/>
      <c r="H408" s="227">
        <v>10</v>
      </c>
      <c r="I408" s="228"/>
      <c r="J408" s="224"/>
      <c r="K408" s="224"/>
      <c r="L408" s="229"/>
      <c r="M408" s="230"/>
      <c r="N408" s="231"/>
      <c r="O408" s="231"/>
      <c r="P408" s="231"/>
      <c r="Q408" s="231"/>
      <c r="R408" s="231"/>
      <c r="S408" s="231"/>
      <c r="T408" s="23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3" t="s">
        <v>146</v>
      </c>
      <c r="AU408" s="233" t="s">
        <v>84</v>
      </c>
      <c r="AV408" s="13" t="s">
        <v>84</v>
      </c>
      <c r="AW408" s="13" t="s">
        <v>34</v>
      </c>
      <c r="AX408" s="13" t="s">
        <v>73</v>
      </c>
      <c r="AY408" s="233" t="s">
        <v>135</v>
      </c>
    </row>
    <row r="409" s="14" customFormat="1">
      <c r="A409" s="14"/>
      <c r="B409" s="234"/>
      <c r="C409" s="235"/>
      <c r="D409" s="218" t="s">
        <v>146</v>
      </c>
      <c r="E409" s="236" t="s">
        <v>21</v>
      </c>
      <c r="F409" s="237" t="s">
        <v>148</v>
      </c>
      <c r="G409" s="235"/>
      <c r="H409" s="238">
        <v>10</v>
      </c>
      <c r="I409" s="239"/>
      <c r="J409" s="235"/>
      <c r="K409" s="235"/>
      <c r="L409" s="240"/>
      <c r="M409" s="265"/>
      <c r="N409" s="266"/>
      <c r="O409" s="266"/>
      <c r="P409" s="266"/>
      <c r="Q409" s="266"/>
      <c r="R409" s="266"/>
      <c r="S409" s="266"/>
      <c r="T409" s="26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4" t="s">
        <v>146</v>
      </c>
      <c r="AU409" s="244" t="s">
        <v>84</v>
      </c>
      <c r="AV409" s="14" t="s">
        <v>142</v>
      </c>
      <c r="AW409" s="14" t="s">
        <v>34</v>
      </c>
      <c r="AX409" s="14" t="s">
        <v>81</v>
      </c>
      <c r="AY409" s="244" t="s">
        <v>135</v>
      </c>
    </row>
    <row r="410" s="2" customFormat="1" ht="6.96" customHeight="1">
      <c r="A410" s="39"/>
      <c r="B410" s="60"/>
      <c r="C410" s="61"/>
      <c r="D410" s="61"/>
      <c r="E410" s="61"/>
      <c r="F410" s="61"/>
      <c r="G410" s="61"/>
      <c r="H410" s="61"/>
      <c r="I410" s="61"/>
      <c r="J410" s="61"/>
      <c r="K410" s="61"/>
      <c r="L410" s="45"/>
      <c r="M410" s="39"/>
      <c r="O410" s="39"/>
      <c r="P410" s="39"/>
      <c r="Q410" s="39"/>
      <c r="R410" s="39"/>
      <c r="S410" s="39"/>
      <c r="T410" s="39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</row>
  </sheetData>
  <sheetProtection sheet="1" autoFilter="0" formatColumns="0" formatRows="0" objects="1" scenarios="1" spinCount="100000" saltValue="ZSsCLr40xZGHfYzmXNmu6QyEuS1G2Z434Z03QpWwsVXl6UANSI+Ioj2c/BUq7oTCwtlUOv1VoUr5wAlDs4uIOA==" hashValue="To3g10UaFwPw2qWQNsydznxZrnjd+p8sx6lEU4oqL/IxCYdcCSW6US2m+TKboh/KvyPVPO27RN1gFJWo0/HFNw==" algorithmName="SHA-512" password="CC35"/>
  <autoFilter ref="C85:K40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Interakční prvek IP1 a krajinná zeleň KZ1 k.ú.Kouty u Poděbrad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605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83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109</v>
      </c>
      <c r="G12" s="39"/>
      <c r="H12" s="39"/>
      <c r="I12" s="133" t="s">
        <v>24</v>
      </c>
      <c r="J12" s="138" t="str">
        <f>'Rekapitulace stavby'!AN8</f>
        <v>30. 7. 2021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ROUND((SUM(BE82:BE245)),  2)</f>
        <v>0</v>
      </c>
      <c r="G33" s="39"/>
      <c r="H33" s="39"/>
      <c r="I33" s="149">
        <v>0.20999999999999999</v>
      </c>
      <c r="J33" s="148">
        <f>ROUND(((SUM(BE82:BE245))*I33),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ROUND((SUM(BF82:BF245)),  2)</f>
        <v>0</v>
      </c>
      <c r="G34" s="39"/>
      <c r="H34" s="39"/>
      <c r="I34" s="149">
        <v>0.14999999999999999</v>
      </c>
      <c r="J34" s="148">
        <f>ROUND(((SUM(BF82:BF245))*I34),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ROUND((SUM(BG82:BG245)),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ROUND((SUM(BH82:BH245)),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ROUND((SUM(BI82:BI245)),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Interakční prvek IP1 a krajinná zeleň KZ1 k.ú.Kouty u Poděbrad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801.1 - Interakční prvek IP1 - Následná péče o výsadby a trávník 1.rok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Polní cesta VC1</v>
      </c>
      <c r="G52" s="41"/>
      <c r="H52" s="41"/>
      <c r="I52" s="33" t="s">
        <v>24</v>
      </c>
      <c r="J52" s="73" t="str">
        <f>IF(J12="","",J12)</f>
        <v>30. 7. 2021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ČR-SPÚ,Krajský pozemkový úřad pro Středočeský kraj</v>
      </c>
      <c r="G54" s="41"/>
      <c r="H54" s="41"/>
      <c r="I54" s="33" t="s">
        <v>32</v>
      </c>
      <c r="J54" s="37" t="str">
        <f>E21</f>
        <v>VDI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Ing.Baladová Z.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117</v>
      </c>
      <c r="E62" s="175"/>
      <c r="F62" s="175"/>
      <c r="G62" s="175"/>
      <c r="H62" s="175"/>
      <c r="I62" s="175"/>
      <c r="J62" s="176">
        <f>J236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121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Interakční prvek IP1 a krajinná zeleň KZ1 k.ú.Kouty u Poděbrad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107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801.1 - Interakční prvek IP1 - Následná péče o výsadby a trávník 1.rok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22</v>
      </c>
      <c r="D76" s="41"/>
      <c r="E76" s="41"/>
      <c r="F76" s="28" t="str">
        <f>F12</f>
        <v>Polní cesta VC1</v>
      </c>
      <c r="G76" s="41"/>
      <c r="H76" s="41"/>
      <c r="I76" s="33" t="s">
        <v>24</v>
      </c>
      <c r="J76" s="73" t="str">
        <f>IF(J12="","",J12)</f>
        <v>30. 7. 2021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26</v>
      </c>
      <c r="D78" s="41"/>
      <c r="E78" s="41"/>
      <c r="F78" s="28" t="str">
        <f>E15</f>
        <v>ČR-SPÚ,Krajský pozemkový úřad pro Středočeský kraj</v>
      </c>
      <c r="G78" s="41"/>
      <c r="H78" s="41"/>
      <c r="I78" s="33" t="s">
        <v>32</v>
      </c>
      <c r="J78" s="37" t="str">
        <f>E21</f>
        <v>VDI Projekt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30</v>
      </c>
      <c r="D79" s="41"/>
      <c r="E79" s="41"/>
      <c r="F79" s="28" t="str">
        <f>IF(E18="","",E18)</f>
        <v>Vyplň údaj</v>
      </c>
      <c r="G79" s="41"/>
      <c r="H79" s="41"/>
      <c r="I79" s="33" t="s">
        <v>35</v>
      </c>
      <c r="J79" s="37" t="str">
        <f>E24</f>
        <v>Ing.Baladová Z.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122</v>
      </c>
      <c r="D81" s="181" t="s">
        <v>58</v>
      </c>
      <c r="E81" s="181" t="s">
        <v>54</v>
      </c>
      <c r="F81" s="181" t="s">
        <v>55</v>
      </c>
      <c r="G81" s="181" t="s">
        <v>123</v>
      </c>
      <c r="H81" s="181" t="s">
        <v>124</v>
      </c>
      <c r="I81" s="181" t="s">
        <v>125</v>
      </c>
      <c r="J81" s="181" t="s">
        <v>112</v>
      </c>
      <c r="K81" s="182" t="s">
        <v>126</v>
      </c>
      <c r="L81" s="183"/>
      <c r="M81" s="93" t="s">
        <v>21</v>
      </c>
      <c r="N81" s="94" t="s">
        <v>43</v>
      </c>
      <c r="O81" s="94" t="s">
        <v>127</v>
      </c>
      <c r="P81" s="94" t="s">
        <v>128</v>
      </c>
      <c r="Q81" s="94" t="s">
        <v>129</v>
      </c>
      <c r="R81" s="94" t="s">
        <v>130</v>
      </c>
      <c r="S81" s="94" t="s">
        <v>131</v>
      </c>
      <c r="T81" s="95" t="s">
        <v>132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133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0.21668000000000001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72</v>
      </c>
      <c r="AU82" s="18" t="s">
        <v>113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72</v>
      </c>
      <c r="E83" s="192" t="s">
        <v>134</v>
      </c>
      <c r="F83" s="192" t="s">
        <v>134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P84+P236</f>
        <v>0</v>
      </c>
      <c r="Q83" s="197"/>
      <c r="R83" s="198">
        <f>R84+R236</f>
        <v>0.21668000000000001</v>
      </c>
      <c r="S83" s="197"/>
      <c r="T83" s="199">
        <f>T84+T236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73</v>
      </c>
      <c r="AY83" s="200" t="s">
        <v>135</v>
      </c>
      <c r="BK83" s="202">
        <f>BK84+BK236</f>
        <v>0</v>
      </c>
    </row>
    <row r="84" s="12" customFormat="1" ht="22.8" customHeight="1">
      <c r="A84" s="12"/>
      <c r="B84" s="189"/>
      <c r="C84" s="190"/>
      <c r="D84" s="191" t="s">
        <v>72</v>
      </c>
      <c r="E84" s="203" t="s">
        <v>81</v>
      </c>
      <c r="F84" s="203" t="s">
        <v>136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SUM(P85:P235)</f>
        <v>0</v>
      </c>
      <c r="Q84" s="197"/>
      <c r="R84" s="198">
        <f>SUM(R85:R235)</f>
        <v>0.21668000000000001</v>
      </c>
      <c r="S84" s="197"/>
      <c r="T84" s="199">
        <f>SUM(T85:T235)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81</v>
      </c>
      <c r="AT84" s="201" t="s">
        <v>72</v>
      </c>
      <c r="AU84" s="201" t="s">
        <v>81</v>
      </c>
      <c r="AY84" s="200" t="s">
        <v>135</v>
      </c>
      <c r="BK84" s="202">
        <f>SUM(BK85:BK235)</f>
        <v>0</v>
      </c>
    </row>
    <row r="85" s="2" customFormat="1" ht="16.5" customHeight="1">
      <c r="A85" s="39"/>
      <c r="B85" s="40"/>
      <c r="C85" s="205" t="s">
        <v>81</v>
      </c>
      <c r="D85" s="205" t="s">
        <v>137</v>
      </c>
      <c r="E85" s="206" t="s">
        <v>138</v>
      </c>
      <c r="F85" s="207" t="s">
        <v>139</v>
      </c>
      <c r="G85" s="208" t="s">
        <v>140</v>
      </c>
      <c r="H85" s="209">
        <v>2194</v>
      </c>
      <c r="I85" s="210"/>
      <c r="J85" s="211">
        <f>ROUND(I85*H85,2)</f>
        <v>0</v>
      </c>
      <c r="K85" s="207" t="s">
        <v>141</v>
      </c>
      <c r="L85" s="45"/>
      <c r="M85" s="212" t="s">
        <v>21</v>
      </c>
      <c r="N85" s="213" t="s">
        <v>44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142</v>
      </c>
      <c r="AT85" s="216" t="s">
        <v>137</v>
      </c>
      <c r="AU85" s="216" t="s">
        <v>84</v>
      </c>
      <c r="AY85" s="18" t="s">
        <v>135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81</v>
      </c>
      <c r="BK85" s="217">
        <f>ROUND(I85*H85,2)</f>
        <v>0</v>
      </c>
      <c r="BL85" s="18" t="s">
        <v>142</v>
      </c>
      <c r="BM85" s="216" t="s">
        <v>606</v>
      </c>
    </row>
    <row r="86" s="2" customFormat="1">
      <c r="A86" s="39"/>
      <c r="B86" s="40"/>
      <c r="C86" s="41"/>
      <c r="D86" s="218" t="s">
        <v>144</v>
      </c>
      <c r="E86" s="41"/>
      <c r="F86" s="219" t="s">
        <v>145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144</v>
      </c>
      <c r="AU86" s="18" t="s">
        <v>84</v>
      </c>
    </row>
    <row r="87" s="13" customFormat="1">
      <c r="A87" s="13"/>
      <c r="B87" s="223"/>
      <c r="C87" s="224"/>
      <c r="D87" s="218" t="s">
        <v>146</v>
      </c>
      <c r="E87" s="225" t="s">
        <v>21</v>
      </c>
      <c r="F87" s="226" t="s">
        <v>607</v>
      </c>
      <c r="G87" s="224"/>
      <c r="H87" s="227">
        <v>2060</v>
      </c>
      <c r="I87" s="228"/>
      <c r="J87" s="224"/>
      <c r="K87" s="224"/>
      <c r="L87" s="229"/>
      <c r="M87" s="230"/>
      <c r="N87" s="231"/>
      <c r="O87" s="231"/>
      <c r="P87" s="231"/>
      <c r="Q87" s="231"/>
      <c r="R87" s="231"/>
      <c r="S87" s="231"/>
      <c r="T87" s="232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3" t="s">
        <v>146</v>
      </c>
      <c r="AU87" s="233" t="s">
        <v>84</v>
      </c>
      <c r="AV87" s="13" t="s">
        <v>84</v>
      </c>
      <c r="AW87" s="13" t="s">
        <v>34</v>
      </c>
      <c r="AX87" s="13" t="s">
        <v>73</v>
      </c>
      <c r="AY87" s="233" t="s">
        <v>135</v>
      </c>
    </row>
    <row r="88" s="13" customFormat="1">
      <c r="A88" s="13"/>
      <c r="B88" s="223"/>
      <c r="C88" s="224"/>
      <c r="D88" s="218" t="s">
        <v>146</v>
      </c>
      <c r="E88" s="225" t="s">
        <v>21</v>
      </c>
      <c r="F88" s="226" t="s">
        <v>608</v>
      </c>
      <c r="G88" s="224"/>
      <c r="H88" s="227">
        <v>134</v>
      </c>
      <c r="I88" s="228"/>
      <c r="J88" s="224"/>
      <c r="K88" s="224"/>
      <c r="L88" s="229"/>
      <c r="M88" s="230"/>
      <c r="N88" s="231"/>
      <c r="O88" s="231"/>
      <c r="P88" s="231"/>
      <c r="Q88" s="231"/>
      <c r="R88" s="231"/>
      <c r="S88" s="231"/>
      <c r="T88" s="23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3" t="s">
        <v>146</v>
      </c>
      <c r="AU88" s="233" t="s">
        <v>84</v>
      </c>
      <c r="AV88" s="13" t="s">
        <v>84</v>
      </c>
      <c r="AW88" s="13" t="s">
        <v>34</v>
      </c>
      <c r="AX88" s="13" t="s">
        <v>73</v>
      </c>
      <c r="AY88" s="233" t="s">
        <v>135</v>
      </c>
    </row>
    <row r="89" s="14" customFormat="1">
      <c r="A89" s="14"/>
      <c r="B89" s="234"/>
      <c r="C89" s="235"/>
      <c r="D89" s="218" t="s">
        <v>146</v>
      </c>
      <c r="E89" s="236" t="s">
        <v>21</v>
      </c>
      <c r="F89" s="237" t="s">
        <v>148</v>
      </c>
      <c r="G89" s="235"/>
      <c r="H89" s="238">
        <v>2194</v>
      </c>
      <c r="I89" s="239"/>
      <c r="J89" s="235"/>
      <c r="K89" s="235"/>
      <c r="L89" s="240"/>
      <c r="M89" s="241"/>
      <c r="N89" s="242"/>
      <c r="O89" s="242"/>
      <c r="P89" s="242"/>
      <c r="Q89" s="242"/>
      <c r="R89" s="242"/>
      <c r="S89" s="242"/>
      <c r="T89" s="243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4" t="s">
        <v>146</v>
      </c>
      <c r="AU89" s="244" t="s">
        <v>84</v>
      </c>
      <c r="AV89" s="14" t="s">
        <v>142</v>
      </c>
      <c r="AW89" s="14" t="s">
        <v>34</v>
      </c>
      <c r="AX89" s="14" t="s">
        <v>81</v>
      </c>
      <c r="AY89" s="244" t="s">
        <v>135</v>
      </c>
    </row>
    <row r="90" s="2" customFormat="1">
      <c r="A90" s="39"/>
      <c r="B90" s="40"/>
      <c r="C90" s="205" t="s">
        <v>84</v>
      </c>
      <c r="D90" s="205" t="s">
        <v>137</v>
      </c>
      <c r="E90" s="206" t="s">
        <v>159</v>
      </c>
      <c r="F90" s="207" t="s">
        <v>160</v>
      </c>
      <c r="G90" s="208" t="s">
        <v>140</v>
      </c>
      <c r="H90" s="209">
        <v>4</v>
      </c>
      <c r="I90" s="210"/>
      <c r="J90" s="211">
        <f>ROUND(I90*H90,2)</f>
        <v>0</v>
      </c>
      <c r="K90" s="207" t="s">
        <v>141</v>
      </c>
      <c r="L90" s="45"/>
      <c r="M90" s="212" t="s">
        <v>21</v>
      </c>
      <c r="N90" s="213" t="s">
        <v>44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142</v>
      </c>
      <c r="AT90" s="216" t="s">
        <v>137</v>
      </c>
      <c r="AU90" s="216" t="s">
        <v>84</v>
      </c>
      <c r="AY90" s="18" t="s">
        <v>135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81</v>
      </c>
      <c r="BK90" s="217">
        <f>ROUND(I90*H90,2)</f>
        <v>0</v>
      </c>
      <c r="BL90" s="18" t="s">
        <v>142</v>
      </c>
      <c r="BM90" s="216" t="s">
        <v>609</v>
      </c>
    </row>
    <row r="91" s="2" customFormat="1">
      <c r="A91" s="39"/>
      <c r="B91" s="40"/>
      <c r="C91" s="41"/>
      <c r="D91" s="218" t="s">
        <v>144</v>
      </c>
      <c r="E91" s="41"/>
      <c r="F91" s="219" t="s">
        <v>162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144</v>
      </c>
      <c r="AU91" s="18" t="s">
        <v>84</v>
      </c>
    </row>
    <row r="92" s="15" customFormat="1">
      <c r="A92" s="15"/>
      <c r="B92" s="255"/>
      <c r="C92" s="256"/>
      <c r="D92" s="218" t="s">
        <v>146</v>
      </c>
      <c r="E92" s="257" t="s">
        <v>21</v>
      </c>
      <c r="F92" s="258" t="s">
        <v>610</v>
      </c>
      <c r="G92" s="256"/>
      <c r="H92" s="257" t="s">
        <v>21</v>
      </c>
      <c r="I92" s="259"/>
      <c r="J92" s="256"/>
      <c r="K92" s="256"/>
      <c r="L92" s="260"/>
      <c r="M92" s="261"/>
      <c r="N92" s="262"/>
      <c r="O92" s="262"/>
      <c r="P92" s="262"/>
      <c r="Q92" s="262"/>
      <c r="R92" s="262"/>
      <c r="S92" s="262"/>
      <c r="T92" s="263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64" t="s">
        <v>146</v>
      </c>
      <c r="AU92" s="264" t="s">
        <v>84</v>
      </c>
      <c r="AV92" s="15" t="s">
        <v>81</v>
      </c>
      <c r="AW92" s="15" t="s">
        <v>34</v>
      </c>
      <c r="AX92" s="15" t="s">
        <v>73</v>
      </c>
      <c r="AY92" s="264" t="s">
        <v>135</v>
      </c>
    </row>
    <row r="93" s="13" customFormat="1">
      <c r="A93" s="13"/>
      <c r="B93" s="223"/>
      <c r="C93" s="224"/>
      <c r="D93" s="218" t="s">
        <v>146</v>
      </c>
      <c r="E93" s="225" t="s">
        <v>21</v>
      </c>
      <c r="F93" s="226" t="s">
        <v>611</v>
      </c>
      <c r="G93" s="224"/>
      <c r="H93" s="227">
        <v>3</v>
      </c>
      <c r="I93" s="228"/>
      <c r="J93" s="224"/>
      <c r="K93" s="224"/>
      <c r="L93" s="229"/>
      <c r="M93" s="230"/>
      <c r="N93" s="231"/>
      <c r="O93" s="231"/>
      <c r="P93" s="231"/>
      <c r="Q93" s="231"/>
      <c r="R93" s="231"/>
      <c r="S93" s="231"/>
      <c r="T93" s="23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3" t="s">
        <v>146</v>
      </c>
      <c r="AU93" s="233" t="s">
        <v>84</v>
      </c>
      <c r="AV93" s="13" t="s">
        <v>84</v>
      </c>
      <c r="AW93" s="13" t="s">
        <v>34</v>
      </c>
      <c r="AX93" s="13" t="s">
        <v>73</v>
      </c>
      <c r="AY93" s="233" t="s">
        <v>135</v>
      </c>
    </row>
    <row r="94" s="13" customFormat="1">
      <c r="A94" s="13"/>
      <c r="B94" s="223"/>
      <c r="C94" s="224"/>
      <c r="D94" s="218" t="s">
        <v>146</v>
      </c>
      <c r="E94" s="225" t="s">
        <v>21</v>
      </c>
      <c r="F94" s="226" t="s">
        <v>612</v>
      </c>
      <c r="G94" s="224"/>
      <c r="H94" s="227">
        <v>1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146</v>
      </c>
      <c r="AU94" s="233" t="s">
        <v>84</v>
      </c>
      <c r="AV94" s="13" t="s">
        <v>84</v>
      </c>
      <c r="AW94" s="13" t="s">
        <v>34</v>
      </c>
      <c r="AX94" s="13" t="s">
        <v>73</v>
      </c>
      <c r="AY94" s="233" t="s">
        <v>135</v>
      </c>
    </row>
    <row r="95" s="14" customFormat="1">
      <c r="A95" s="14"/>
      <c r="B95" s="234"/>
      <c r="C95" s="235"/>
      <c r="D95" s="218" t="s">
        <v>146</v>
      </c>
      <c r="E95" s="236" t="s">
        <v>21</v>
      </c>
      <c r="F95" s="237" t="s">
        <v>148</v>
      </c>
      <c r="G95" s="235"/>
      <c r="H95" s="238">
        <v>4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146</v>
      </c>
      <c r="AU95" s="244" t="s">
        <v>84</v>
      </c>
      <c r="AV95" s="14" t="s">
        <v>142</v>
      </c>
      <c r="AW95" s="14" t="s">
        <v>34</v>
      </c>
      <c r="AX95" s="14" t="s">
        <v>81</v>
      </c>
      <c r="AY95" s="244" t="s">
        <v>135</v>
      </c>
    </row>
    <row r="96" s="2" customFormat="1">
      <c r="A96" s="39"/>
      <c r="B96" s="40"/>
      <c r="C96" s="205" t="s">
        <v>153</v>
      </c>
      <c r="D96" s="205" t="s">
        <v>137</v>
      </c>
      <c r="E96" s="206" t="s">
        <v>182</v>
      </c>
      <c r="F96" s="207" t="s">
        <v>183</v>
      </c>
      <c r="G96" s="208" t="s">
        <v>167</v>
      </c>
      <c r="H96" s="209">
        <v>6</v>
      </c>
      <c r="I96" s="210"/>
      <c r="J96" s="211">
        <f>ROUND(I96*H96,2)</f>
        <v>0</v>
      </c>
      <c r="K96" s="207" t="s">
        <v>141</v>
      </c>
      <c r="L96" s="45"/>
      <c r="M96" s="212" t="s">
        <v>21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142</v>
      </c>
      <c r="AT96" s="216" t="s">
        <v>137</v>
      </c>
      <c r="AU96" s="216" t="s">
        <v>84</v>
      </c>
      <c r="AY96" s="18" t="s">
        <v>135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142</v>
      </c>
      <c r="BM96" s="216" t="s">
        <v>613</v>
      </c>
    </row>
    <row r="97" s="2" customFormat="1">
      <c r="A97" s="39"/>
      <c r="B97" s="40"/>
      <c r="C97" s="41"/>
      <c r="D97" s="218" t="s">
        <v>144</v>
      </c>
      <c r="E97" s="41"/>
      <c r="F97" s="219" t="s">
        <v>185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144</v>
      </c>
      <c r="AU97" s="18" t="s">
        <v>84</v>
      </c>
    </row>
    <row r="98" s="13" customFormat="1">
      <c r="A98" s="13"/>
      <c r="B98" s="223"/>
      <c r="C98" s="224"/>
      <c r="D98" s="218" t="s">
        <v>146</v>
      </c>
      <c r="E98" s="225" t="s">
        <v>21</v>
      </c>
      <c r="F98" s="226" t="s">
        <v>614</v>
      </c>
      <c r="G98" s="224"/>
      <c r="H98" s="227">
        <v>6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146</v>
      </c>
      <c r="AU98" s="233" t="s">
        <v>84</v>
      </c>
      <c r="AV98" s="13" t="s">
        <v>84</v>
      </c>
      <c r="AW98" s="13" t="s">
        <v>34</v>
      </c>
      <c r="AX98" s="13" t="s">
        <v>73</v>
      </c>
      <c r="AY98" s="233" t="s">
        <v>135</v>
      </c>
    </row>
    <row r="99" s="14" customFormat="1">
      <c r="A99" s="14"/>
      <c r="B99" s="234"/>
      <c r="C99" s="235"/>
      <c r="D99" s="218" t="s">
        <v>146</v>
      </c>
      <c r="E99" s="236" t="s">
        <v>21</v>
      </c>
      <c r="F99" s="237" t="s">
        <v>148</v>
      </c>
      <c r="G99" s="235"/>
      <c r="H99" s="238">
        <v>6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4" t="s">
        <v>146</v>
      </c>
      <c r="AU99" s="244" t="s">
        <v>84</v>
      </c>
      <c r="AV99" s="14" t="s">
        <v>142</v>
      </c>
      <c r="AW99" s="14" t="s">
        <v>34</v>
      </c>
      <c r="AX99" s="14" t="s">
        <v>81</v>
      </c>
      <c r="AY99" s="244" t="s">
        <v>135</v>
      </c>
    </row>
    <row r="100" s="2" customFormat="1" ht="16.5" customHeight="1">
      <c r="A100" s="39"/>
      <c r="B100" s="40"/>
      <c r="C100" s="205" t="s">
        <v>142</v>
      </c>
      <c r="D100" s="205" t="s">
        <v>137</v>
      </c>
      <c r="E100" s="206" t="s">
        <v>188</v>
      </c>
      <c r="F100" s="207" t="s">
        <v>189</v>
      </c>
      <c r="G100" s="208" t="s">
        <v>140</v>
      </c>
      <c r="H100" s="209">
        <v>1</v>
      </c>
      <c r="I100" s="210"/>
      <c r="J100" s="211">
        <f>ROUND(I100*H100,2)</f>
        <v>0</v>
      </c>
      <c r="K100" s="207" t="s">
        <v>141</v>
      </c>
      <c r="L100" s="45"/>
      <c r="M100" s="212" t="s">
        <v>21</v>
      </c>
      <c r="N100" s="213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142</v>
      </c>
      <c r="AT100" s="216" t="s">
        <v>137</v>
      </c>
      <c r="AU100" s="216" t="s">
        <v>84</v>
      </c>
      <c r="AY100" s="18" t="s">
        <v>135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142</v>
      </c>
      <c r="BM100" s="216" t="s">
        <v>615</v>
      </c>
    </row>
    <row r="101" s="2" customFormat="1">
      <c r="A101" s="39"/>
      <c r="B101" s="40"/>
      <c r="C101" s="41"/>
      <c r="D101" s="218" t="s">
        <v>144</v>
      </c>
      <c r="E101" s="41"/>
      <c r="F101" s="219" t="s">
        <v>185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144</v>
      </c>
      <c r="AU101" s="18" t="s">
        <v>84</v>
      </c>
    </row>
    <row r="102" s="13" customFormat="1">
      <c r="A102" s="13"/>
      <c r="B102" s="223"/>
      <c r="C102" s="224"/>
      <c r="D102" s="218" t="s">
        <v>146</v>
      </c>
      <c r="E102" s="225" t="s">
        <v>21</v>
      </c>
      <c r="F102" s="226" t="s">
        <v>616</v>
      </c>
      <c r="G102" s="224"/>
      <c r="H102" s="227">
        <v>1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146</v>
      </c>
      <c r="AU102" s="233" t="s">
        <v>84</v>
      </c>
      <c r="AV102" s="13" t="s">
        <v>84</v>
      </c>
      <c r="AW102" s="13" t="s">
        <v>34</v>
      </c>
      <c r="AX102" s="13" t="s">
        <v>73</v>
      </c>
      <c r="AY102" s="233" t="s">
        <v>135</v>
      </c>
    </row>
    <row r="103" s="14" customFormat="1">
      <c r="A103" s="14"/>
      <c r="B103" s="234"/>
      <c r="C103" s="235"/>
      <c r="D103" s="218" t="s">
        <v>146</v>
      </c>
      <c r="E103" s="236" t="s">
        <v>21</v>
      </c>
      <c r="F103" s="237" t="s">
        <v>148</v>
      </c>
      <c r="G103" s="235"/>
      <c r="H103" s="238">
        <v>1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146</v>
      </c>
      <c r="AU103" s="244" t="s">
        <v>84</v>
      </c>
      <c r="AV103" s="14" t="s">
        <v>142</v>
      </c>
      <c r="AW103" s="14" t="s">
        <v>34</v>
      </c>
      <c r="AX103" s="14" t="s">
        <v>81</v>
      </c>
      <c r="AY103" s="244" t="s">
        <v>135</v>
      </c>
    </row>
    <row r="104" s="2" customFormat="1">
      <c r="A104" s="39"/>
      <c r="B104" s="40"/>
      <c r="C104" s="205" t="s">
        <v>164</v>
      </c>
      <c r="D104" s="205" t="s">
        <v>137</v>
      </c>
      <c r="E104" s="206" t="s">
        <v>281</v>
      </c>
      <c r="F104" s="207" t="s">
        <v>282</v>
      </c>
      <c r="G104" s="208" t="s">
        <v>167</v>
      </c>
      <c r="H104" s="209">
        <v>2</v>
      </c>
      <c r="I104" s="210"/>
      <c r="J104" s="211">
        <f>ROUND(I104*H104,2)</f>
        <v>0</v>
      </c>
      <c r="K104" s="207" t="s">
        <v>141</v>
      </c>
      <c r="L104" s="45"/>
      <c r="M104" s="212" t="s">
        <v>21</v>
      </c>
      <c r="N104" s="213" t="s">
        <v>44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142</v>
      </c>
      <c r="AT104" s="216" t="s">
        <v>137</v>
      </c>
      <c r="AU104" s="216" t="s">
        <v>84</v>
      </c>
      <c r="AY104" s="18" t="s">
        <v>135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81</v>
      </c>
      <c r="BK104" s="217">
        <f>ROUND(I104*H104,2)</f>
        <v>0</v>
      </c>
      <c r="BL104" s="18" t="s">
        <v>142</v>
      </c>
      <c r="BM104" s="216" t="s">
        <v>617</v>
      </c>
    </row>
    <row r="105" s="2" customFormat="1">
      <c r="A105" s="39"/>
      <c r="B105" s="40"/>
      <c r="C105" s="41"/>
      <c r="D105" s="218" t="s">
        <v>144</v>
      </c>
      <c r="E105" s="41"/>
      <c r="F105" s="219" t="s">
        <v>284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144</v>
      </c>
      <c r="AU105" s="18" t="s">
        <v>84</v>
      </c>
    </row>
    <row r="106" s="15" customFormat="1">
      <c r="A106" s="15"/>
      <c r="B106" s="255"/>
      <c r="C106" s="256"/>
      <c r="D106" s="218" t="s">
        <v>146</v>
      </c>
      <c r="E106" s="257" t="s">
        <v>21</v>
      </c>
      <c r="F106" s="258" t="s">
        <v>610</v>
      </c>
      <c r="G106" s="256"/>
      <c r="H106" s="257" t="s">
        <v>21</v>
      </c>
      <c r="I106" s="259"/>
      <c r="J106" s="256"/>
      <c r="K106" s="256"/>
      <c r="L106" s="260"/>
      <c r="M106" s="261"/>
      <c r="N106" s="262"/>
      <c r="O106" s="262"/>
      <c r="P106" s="262"/>
      <c r="Q106" s="262"/>
      <c r="R106" s="262"/>
      <c r="S106" s="262"/>
      <c r="T106" s="263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4" t="s">
        <v>146</v>
      </c>
      <c r="AU106" s="264" t="s">
        <v>84</v>
      </c>
      <c r="AV106" s="15" t="s">
        <v>81</v>
      </c>
      <c r="AW106" s="15" t="s">
        <v>34</v>
      </c>
      <c r="AX106" s="15" t="s">
        <v>73</v>
      </c>
      <c r="AY106" s="264" t="s">
        <v>135</v>
      </c>
    </row>
    <row r="107" s="13" customFormat="1">
      <c r="A107" s="13"/>
      <c r="B107" s="223"/>
      <c r="C107" s="224"/>
      <c r="D107" s="218" t="s">
        <v>146</v>
      </c>
      <c r="E107" s="225" t="s">
        <v>21</v>
      </c>
      <c r="F107" s="226" t="s">
        <v>618</v>
      </c>
      <c r="G107" s="224"/>
      <c r="H107" s="227">
        <v>2</v>
      </c>
      <c r="I107" s="228"/>
      <c r="J107" s="224"/>
      <c r="K107" s="224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146</v>
      </c>
      <c r="AU107" s="233" t="s">
        <v>84</v>
      </c>
      <c r="AV107" s="13" t="s">
        <v>84</v>
      </c>
      <c r="AW107" s="13" t="s">
        <v>34</v>
      </c>
      <c r="AX107" s="13" t="s">
        <v>73</v>
      </c>
      <c r="AY107" s="233" t="s">
        <v>135</v>
      </c>
    </row>
    <row r="108" s="14" customFormat="1">
      <c r="A108" s="14"/>
      <c r="B108" s="234"/>
      <c r="C108" s="235"/>
      <c r="D108" s="218" t="s">
        <v>146</v>
      </c>
      <c r="E108" s="236" t="s">
        <v>21</v>
      </c>
      <c r="F108" s="237" t="s">
        <v>148</v>
      </c>
      <c r="G108" s="235"/>
      <c r="H108" s="238">
        <v>2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146</v>
      </c>
      <c r="AU108" s="244" t="s">
        <v>84</v>
      </c>
      <c r="AV108" s="14" t="s">
        <v>142</v>
      </c>
      <c r="AW108" s="14" t="s">
        <v>34</v>
      </c>
      <c r="AX108" s="14" t="s">
        <v>81</v>
      </c>
      <c r="AY108" s="244" t="s">
        <v>135</v>
      </c>
    </row>
    <row r="109" s="2" customFormat="1">
      <c r="A109" s="39"/>
      <c r="B109" s="40"/>
      <c r="C109" s="205" t="s">
        <v>171</v>
      </c>
      <c r="D109" s="205" t="s">
        <v>137</v>
      </c>
      <c r="E109" s="206" t="s">
        <v>287</v>
      </c>
      <c r="F109" s="207" t="s">
        <v>288</v>
      </c>
      <c r="G109" s="208" t="s">
        <v>167</v>
      </c>
      <c r="H109" s="209">
        <v>6</v>
      </c>
      <c r="I109" s="210"/>
      <c r="J109" s="211">
        <f>ROUND(I109*H109,2)</f>
        <v>0</v>
      </c>
      <c r="K109" s="207" t="s">
        <v>141</v>
      </c>
      <c r="L109" s="45"/>
      <c r="M109" s="212" t="s">
        <v>21</v>
      </c>
      <c r="N109" s="213" t="s">
        <v>44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142</v>
      </c>
      <c r="AT109" s="216" t="s">
        <v>137</v>
      </c>
      <c r="AU109" s="216" t="s">
        <v>84</v>
      </c>
      <c r="AY109" s="18" t="s">
        <v>135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81</v>
      </c>
      <c r="BK109" s="217">
        <f>ROUND(I109*H109,2)</f>
        <v>0</v>
      </c>
      <c r="BL109" s="18" t="s">
        <v>142</v>
      </c>
      <c r="BM109" s="216" t="s">
        <v>619</v>
      </c>
    </row>
    <row r="110" s="2" customFormat="1">
      <c r="A110" s="39"/>
      <c r="B110" s="40"/>
      <c r="C110" s="41"/>
      <c r="D110" s="218" t="s">
        <v>144</v>
      </c>
      <c r="E110" s="41"/>
      <c r="F110" s="219" t="s">
        <v>284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144</v>
      </c>
      <c r="AU110" s="18" t="s">
        <v>84</v>
      </c>
    </row>
    <row r="111" s="15" customFormat="1">
      <c r="A111" s="15"/>
      <c r="B111" s="255"/>
      <c r="C111" s="256"/>
      <c r="D111" s="218" t="s">
        <v>146</v>
      </c>
      <c r="E111" s="257" t="s">
        <v>21</v>
      </c>
      <c r="F111" s="258" t="s">
        <v>610</v>
      </c>
      <c r="G111" s="256"/>
      <c r="H111" s="257" t="s">
        <v>21</v>
      </c>
      <c r="I111" s="259"/>
      <c r="J111" s="256"/>
      <c r="K111" s="256"/>
      <c r="L111" s="260"/>
      <c r="M111" s="261"/>
      <c r="N111" s="262"/>
      <c r="O111" s="262"/>
      <c r="P111" s="262"/>
      <c r="Q111" s="262"/>
      <c r="R111" s="262"/>
      <c r="S111" s="262"/>
      <c r="T111" s="263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4" t="s">
        <v>146</v>
      </c>
      <c r="AU111" s="264" t="s">
        <v>84</v>
      </c>
      <c r="AV111" s="15" t="s">
        <v>81</v>
      </c>
      <c r="AW111" s="15" t="s">
        <v>34</v>
      </c>
      <c r="AX111" s="15" t="s">
        <v>73</v>
      </c>
      <c r="AY111" s="264" t="s">
        <v>135</v>
      </c>
    </row>
    <row r="112" s="13" customFormat="1">
      <c r="A112" s="13"/>
      <c r="B112" s="223"/>
      <c r="C112" s="224"/>
      <c r="D112" s="218" t="s">
        <v>146</v>
      </c>
      <c r="E112" s="225" t="s">
        <v>21</v>
      </c>
      <c r="F112" s="226" t="s">
        <v>620</v>
      </c>
      <c r="G112" s="224"/>
      <c r="H112" s="227">
        <v>6</v>
      </c>
      <c r="I112" s="228"/>
      <c r="J112" s="224"/>
      <c r="K112" s="224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146</v>
      </c>
      <c r="AU112" s="233" t="s">
        <v>84</v>
      </c>
      <c r="AV112" s="13" t="s">
        <v>84</v>
      </c>
      <c r="AW112" s="13" t="s">
        <v>34</v>
      </c>
      <c r="AX112" s="13" t="s">
        <v>73</v>
      </c>
      <c r="AY112" s="233" t="s">
        <v>135</v>
      </c>
    </row>
    <row r="113" s="14" customFormat="1">
      <c r="A113" s="14"/>
      <c r="B113" s="234"/>
      <c r="C113" s="235"/>
      <c r="D113" s="218" t="s">
        <v>146</v>
      </c>
      <c r="E113" s="236" t="s">
        <v>21</v>
      </c>
      <c r="F113" s="237" t="s">
        <v>148</v>
      </c>
      <c r="G113" s="235"/>
      <c r="H113" s="238">
        <v>6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146</v>
      </c>
      <c r="AU113" s="244" t="s">
        <v>84</v>
      </c>
      <c r="AV113" s="14" t="s">
        <v>142</v>
      </c>
      <c r="AW113" s="14" t="s">
        <v>34</v>
      </c>
      <c r="AX113" s="14" t="s">
        <v>81</v>
      </c>
      <c r="AY113" s="244" t="s">
        <v>135</v>
      </c>
    </row>
    <row r="114" s="2" customFormat="1">
      <c r="A114" s="39"/>
      <c r="B114" s="40"/>
      <c r="C114" s="205" t="s">
        <v>176</v>
      </c>
      <c r="D114" s="205" t="s">
        <v>137</v>
      </c>
      <c r="E114" s="206" t="s">
        <v>303</v>
      </c>
      <c r="F114" s="207" t="s">
        <v>304</v>
      </c>
      <c r="G114" s="208" t="s">
        <v>167</v>
      </c>
      <c r="H114" s="209">
        <v>2</v>
      </c>
      <c r="I114" s="210"/>
      <c r="J114" s="211">
        <f>ROUND(I114*H114,2)</f>
        <v>0</v>
      </c>
      <c r="K114" s="207" t="s">
        <v>141</v>
      </c>
      <c r="L114" s="45"/>
      <c r="M114" s="212" t="s">
        <v>21</v>
      </c>
      <c r="N114" s="213" t="s">
        <v>44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142</v>
      </c>
      <c r="AT114" s="216" t="s">
        <v>137</v>
      </c>
      <c r="AU114" s="216" t="s">
        <v>84</v>
      </c>
      <c r="AY114" s="18" t="s">
        <v>135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81</v>
      </c>
      <c r="BK114" s="217">
        <f>ROUND(I114*H114,2)</f>
        <v>0</v>
      </c>
      <c r="BL114" s="18" t="s">
        <v>142</v>
      </c>
      <c r="BM114" s="216" t="s">
        <v>621</v>
      </c>
    </row>
    <row r="115" s="2" customFormat="1">
      <c r="A115" s="39"/>
      <c r="B115" s="40"/>
      <c r="C115" s="41"/>
      <c r="D115" s="218" t="s">
        <v>144</v>
      </c>
      <c r="E115" s="41"/>
      <c r="F115" s="219" t="s">
        <v>306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144</v>
      </c>
      <c r="AU115" s="18" t="s">
        <v>84</v>
      </c>
    </row>
    <row r="116" s="15" customFormat="1">
      <c r="A116" s="15"/>
      <c r="B116" s="255"/>
      <c r="C116" s="256"/>
      <c r="D116" s="218" t="s">
        <v>146</v>
      </c>
      <c r="E116" s="257" t="s">
        <v>21</v>
      </c>
      <c r="F116" s="258" t="s">
        <v>610</v>
      </c>
      <c r="G116" s="256"/>
      <c r="H116" s="257" t="s">
        <v>21</v>
      </c>
      <c r="I116" s="259"/>
      <c r="J116" s="256"/>
      <c r="K116" s="256"/>
      <c r="L116" s="260"/>
      <c r="M116" s="261"/>
      <c r="N116" s="262"/>
      <c r="O116" s="262"/>
      <c r="P116" s="262"/>
      <c r="Q116" s="262"/>
      <c r="R116" s="262"/>
      <c r="S116" s="262"/>
      <c r="T116" s="263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4" t="s">
        <v>146</v>
      </c>
      <c r="AU116" s="264" t="s">
        <v>84</v>
      </c>
      <c r="AV116" s="15" t="s">
        <v>81</v>
      </c>
      <c r="AW116" s="15" t="s">
        <v>34</v>
      </c>
      <c r="AX116" s="15" t="s">
        <v>73</v>
      </c>
      <c r="AY116" s="264" t="s">
        <v>135</v>
      </c>
    </row>
    <row r="117" s="13" customFormat="1">
      <c r="A117" s="13"/>
      <c r="B117" s="223"/>
      <c r="C117" s="224"/>
      <c r="D117" s="218" t="s">
        <v>146</v>
      </c>
      <c r="E117" s="225" t="s">
        <v>21</v>
      </c>
      <c r="F117" s="226" t="s">
        <v>618</v>
      </c>
      <c r="G117" s="224"/>
      <c r="H117" s="227">
        <v>2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146</v>
      </c>
      <c r="AU117" s="233" t="s">
        <v>84</v>
      </c>
      <c r="AV117" s="13" t="s">
        <v>84</v>
      </c>
      <c r="AW117" s="13" t="s">
        <v>34</v>
      </c>
      <c r="AX117" s="13" t="s">
        <v>73</v>
      </c>
      <c r="AY117" s="233" t="s">
        <v>135</v>
      </c>
    </row>
    <row r="118" s="14" customFormat="1">
      <c r="A118" s="14"/>
      <c r="B118" s="234"/>
      <c r="C118" s="235"/>
      <c r="D118" s="218" t="s">
        <v>146</v>
      </c>
      <c r="E118" s="236" t="s">
        <v>21</v>
      </c>
      <c r="F118" s="237" t="s">
        <v>148</v>
      </c>
      <c r="G118" s="235"/>
      <c r="H118" s="238">
        <v>2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146</v>
      </c>
      <c r="AU118" s="244" t="s">
        <v>84</v>
      </c>
      <c r="AV118" s="14" t="s">
        <v>142</v>
      </c>
      <c r="AW118" s="14" t="s">
        <v>34</v>
      </c>
      <c r="AX118" s="14" t="s">
        <v>81</v>
      </c>
      <c r="AY118" s="244" t="s">
        <v>135</v>
      </c>
    </row>
    <row r="119" s="2" customFormat="1" ht="16.5" customHeight="1">
      <c r="A119" s="39"/>
      <c r="B119" s="40"/>
      <c r="C119" s="245" t="s">
        <v>181</v>
      </c>
      <c r="D119" s="245" t="s">
        <v>274</v>
      </c>
      <c r="E119" s="246" t="s">
        <v>309</v>
      </c>
      <c r="F119" s="247" t="s">
        <v>310</v>
      </c>
      <c r="G119" s="248" t="s">
        <v>167</v>
      </c>
      <c r="H119" s="249">
        <v>2</v>
      </c>
      <c r="I119" s="250"/>
      <c r="J119" s="251">
        <f>ROUND(I119*H119,2)</f>
        <v>0</v>
      </c>
      <c r="K119" s="247" t="s">
        <v>21</v>
      </c>
      <c r="L119" s="252"/>
      <c r="M119" s="253" t="s">
        <v>21</v>
      </c>
      <c r="N119" s="254" t="s">
        <v>44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181</v>
      </c>
      <c r="AT119" s="216" t="s">
        <v>274</v>
      </c>
      <c r="AU119" s="216" t="s">
        <v>84</v>
      </c>
      <c r="AY119" s="18" t="s">
        <v>135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81</v>
      </c>
      <c r="BK119" s="217">
        <f>ROUND(I119*H119,2)</f>
        <v>0</v>
      </c>
      <c r="BL119" s="18" t="s">
        <v>142</v>
      </c>
      <c r="BM119" s="216" t="s">
        <v>622</v>
      </c>
    </row>
    <row r="120" s="13" customFormat="1">
      <c r="A120" s="13"/>
      <c r="B120" s="223"/>
      <c r="C120" s="224"/>
      <c r="D120" s="218" t="s">
        <v>146</v>
      </c>
      <c r="E120" s="225" t="s">
        <v>21</v>
      </c>
      <c r="F120" s="226" t="s">
        <v>623</v>
      </c>
      <c r="G120" s="224"/>
      <c r="H120" s="227">
        <v>2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146</v>
      </c>
      <c r="AU120" s="233" t="s">
        <v>84</v>
      </c>
      <c r="AV120" s="13" t="s">
        <v>84</v>
      </c>
      <c r="AW120" s="13" t="s">
        <v>34</v>
      </c>
      <c r="AX120" s="13" t="s">
        <v>73</v>
      </c>
      <c r="AY120" s="233" t="s">
        <v>135</v>
      </c>
    </row>
    <row r="121" s="14" customFormat="1">
      <c r="A121" s="14"/>
      <c r="B121" s="234"/>
      <c r="C121" s="235"/>
      <c r="D121" s="218" t="s">
        <v>146</v>
      </c>
      <c r="E121" s="236" t="s">
        <v>21</v>
      </c>
      <c r="F121" s="237" t="s">
        <v>148</v>
      </c>
      <c r="G121" s="235"/>
      <c r="H121" s="238">
        <v>2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146</v>
      </c>
      <c r="AU121" s="244" t="s">
        <v>84</v>
      </c>
      <c r="AV121" s="14" t="s">
        <v>142</v>
      </c>
      <c r="AW121" s="14" t="s">
        <v>34</v>
      </c>
      <c r="AX121" s="14" t="s">
        <v>81</v>
      </c>
      <c r="AY121" s="244" t="s">
        <v>135</v>
      </c>
    </row>
    <row r="122" s="2" customFormat="1">
      <c r="A122" s="39"/>
      <c r="B122" s="40"/>
      <c r="C122" s="205" t="s">
        <v>187</v>
      </c>
      <c r="D122" s="205" t="s">
        <v>137</v>
      </c>
      <c r="E122" s="206" t="s">
        <v>314</v>
      </c>
      <c r="F122" s="207" t="s">
        <v>315</v>
      </c>
      <c r="G122" s="208" t="s">
        <v>167</v>
      </c>
      <c r="H122" s="209">
        <v>6</v>
      </c>
      <c r="I122" s="210"/>
      <c r="J122" s="211">
        <f>ROUND(I122*H122,2)</f>
        <v>0</v>
      </c>
      <c r="K122" s="207" t="s">
        <v>141</v>
      </c>
      <c r="L122" s="45"/>
      <c r="M122" s="212" t="s">
        <v>21</v>
      </c>
      <c r="N122" s="213" t="s">
        <v>44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142</v>
      </c>
      <c r="AT122" s="216" t="s">
        <v>137</v>
      </c>
      <c r="AU122" s="216" t="s">
        <v>84</v>
      </c>
      <c r="AY122" s="18" t="s">
        <v>135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81</v>
      </c>
      <c r="BK122" s="217">
        <f>ROUND(I122*H122,2)</f>
        <v>0</v>
      </c>
      <c r="BL122" s="18" t="s">
        <v>142</v>
      </c>
      <c r="BM122" s="216" t="s">
        <v>624</v>
      </c>
    </row>
    <row r="123" s="2" customFormat="1">
      <c r="A123" s="39"/>
      <c r="B123" s="40"/>
      <c r="C123" s="41"/>
      <c r="D123" s="218" t="s">
        <v>144</v>
      </c>
      <c r="E123" s="41"/>
      <c r="F123" s="219" t="s">
        <v>306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144</v>
      </c>
      <c r="AU123" s="18" t="s">
        <v>84</v>
      </c>
    </row>
    <row r="124" s="15" customFormat="1">
      <c r="A124" s="15"/>
      <c r="B124" s="255"/>
      <c r="C124" s="256"/>
      <c r="D124" s="218" t="s">
        <v>146</v>
      </c>
      <c r="E124" s="257" t="s">
        <v>21</v>
      </c>
      <c r="F124" s="258" t="s">
        <v>610</v>
      </c>
      <c r="G124" s="256"/>
      <c r="H124" s="257" t="s">
        <v>21</v>
      </c>
      <c r="I124" s="259"/>
      <c r="J124" s="256"/>
      <c r="K124" s="256"/>
      <c r="L124" s="260"/>
      <c r="M124" s="261"/>
      <c r="N124" s="262"/>
      <c r="O124" s="262"/>
      <c r="P124" s="262"/>
      <c r="Q124" s="262"/>
      <c r="R124" s="262"/>
      <c r="S124" s="262"/>
      <c r="T124" s="263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4" t="s">
        <v>146</v>
      </c>
      <c r="AU124" s="264" t="s">
        <v>84</v>
      </c>
      <c r="AV124" s="15" t="s">
        <v>81</v>
      </c>
      <c r="AW124" s="15" t="s">
        <v>34</v>
      </c>
      <c r="AX124" s="15" t="s">
        <v>73</v>
      </c>
      <c r="AY124" s="264" t="s">
        <v>135</v>
      </c>
    </row>
    <row r="125" s="13" customFormat="1">
      <c r="A125" s="13"/>
      <c r="B125" s="223"/>
      <c r="C125" s="224"/>
      <c r="D125" s="218" t="s">
        <v>146</v>
      </c>
      <c r="E125" s="225" t="s">
        <v>21</v>
      </c>
      <c r="F125" s="226" t="s">
        <v>620</v>
      </c>
      <c r="G125" s="224"/>
      <c r="H125" s="227">
        <v>6</v>
      </c>
      <c r="I125" s="228"/>
      <c r="J125" s="224"/>
      <c r="K125" s="224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146</v>
      </c>
      <c r="AU125" s="233" t="s">
        <v>84</v>
      </c>
      <c r="AV125" s="13" t="s">
        <v>84</v>
      </c>
      <c r="AW125" s="13" t="s">
        <v>34</v>
      </c>
      <c r="AX125" s="13" t="s">
        <v>73</v>
      </c>
      <c r="AY125" s="233" t="s">
        <v>135</v>
      </c>
    </row>
    <row r="126" s="14" customFormat="1">
      <c r="A126" s="14"/>
      <c r="B126" s="234"/>
      <c r="C126" s="235"/>
      <c r="D126" s="218" t="s">
        <v>146</v>
      </c>
      <c r="E126" s="236" t="s">
        <v>21</v>
      </c>
      <c r="F126" s="237" t="s">
        <v>148</v>
      </c>
      <c r="G126" s="235"/>
      <c r="H126" s="238">
        <v>6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146</v>
      </c>
      <c r="AU126" s="244" t="s">
        <v>84</v>
      </c>
      <c r="AV126" s="14" t="s">
        <v>142</v>
      </c>
      <c r="AW126" s="14" t="s">
        <v>34</v>
      </c>
      <c r="AX126" s="14" t="s">
        <v>81</v>
      </c>
      <c r="AY126" s="244" t="s">
        <v>135</v>
      </c>
    </row>
    <row r="127" s="2" customFormat="1" ht="16.5" customHeight="1">
      <c r="A127" s="39"/>
      <c r="B127" s="40"/>
      <c r="C127" s="245" t="s">
        <v>192</v>
      </c>
      <c r="D127" s="245" t="s">
        <v>274</v>
      </c>
      <c r="E127" s="246" t="s">
        <v>318</v>
      </c>
      <c r="F127" s="247" t="s">
        <v>319</v>
      </c>
      <c r="G127" s="248" t="s">
        <v>167</v>
      </c>
      <c r="H127" s="249">
        <v>2</v>
      </c>
      <c r="I127" s="250"/>
      <c r="J127" s="251">
        <f>ROUND(I127*H127,2)</f>
        <v>0</v>
      </c>
      <c r="K127" s="247" t="s">
        <v>21</v>
      </c>
      <c r="L127" s="252"/>
      <c r="M127" s="253" t="s">
        <v>21</v>
      </c>
      <c r="N127" s="254" t="s">
        <v>44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181</v>
      </c>
      <c r="AT127" s="216" t="s">
        <v>274</v>
      </c>
      <c r="AU127" s="216" t="s">
        <v>84</v>
      </c>
      <c r="AY127" s="18" t="s">
        <v>135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81</v>
      </c>
      <c r="BK127" s="217">
        <f>ROUND(I127*H127,2)</f>
        <v>0</v>
      </c>
      <c r="BL127" s="18" t="s">
        <v>142</v>
      </c>
      <c r="BM127" s="216" t="s">
        <v>625</v>
      </c>
    </row>
    <row r="128" s="13" customFormat="1">
      <c r="A128" s="13"/>
      <c r="B128" s="223"/>
      <c r="C128" s="224"/>
      <c r="D128" s="218" t="s">
        <v>146</v>
      </c>
      <c r="E128" s="225" t="s">
        <v>21</v>
      </c>
      <c r="F128" s="226" t="s">
        <v>623</v>
      </c>
      <c r="G128" s="224"/>
      <c r="H128" s="227">
        <v>2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146</v>
      </c>
      <c r="AU128" s="233" t="s">
        <v>84</v>
      </c>
      <c r="AV128" s="13" t="s">
        <v>84</v>
      </c>
      <c r="AW128" s="13" t="s">
        <v>34</v>
      </c>
      <c r="AX128" s="13" t="s">
        <v>73</v>
      </c>
      <c r="AY128" s="233" t="s">
        <v>135</v>
      </c>
    </row>
    <row r="129" s="14" customFormat="1">
      <c r="A129" s="14"/>
      <c r="B129" s="234"/>
      <c r="C129" s="235"/>
      <c r="D129" s="218" t="s">
        <v>146</v>
      </c>
      <c r="E129" s="236" t="s">
        <v>21</v>
      </c>
      <c r="F129" s="237" t="s">
        <v>148</v>
      </c>
      <c r="G129" s="235"/>
      <c r="H129" s="238">
        <v>2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146</v>
      </c>
      <c r="AU129" s="244" t="s">
        <v>84</v>
      </c>
      <c r="AV129" s="14" t="s">
        <v>142</v>
      </c>
      <c r="AW129" s="14" t="s">
        <v>34</v>
      </c>
      <c r="AX129" s="14" t="s">
        <v>81</v>
      </c>
      <c r="AY129" s="244" t="s">
        <v>135</v>
      </c>
    </row>
    <row r="130" s="2" customFormat="1">
      <c r="A130" s="39"/>
      <c r="B130" s="40"/>
      <c r="C130" s="245" t="s">
        <v>197</v>
      </c>
      <c r="D130" s="245" t="s">
        <v>274</v>
      </c>
      <c r="E130" s="246" t="s">
        <v>323</v>
      </c>
      <c r="F130" s="247" t="s">
        <v>324</v>
      </c>
      <c r="G130" s="248" t="s">
        <v>167</v>
      </c>
      <c r="H130" s="249">
        <v>1</v>
      </c>
      <c r="I130" s="250"/>
      <c r="J130" s="251">
        <f>ROUND(I130*H130,2)</f>
        <v>0</v>
      </c>
      <c r="K130" s="247" t="s">
        <v>21</v>
      </c>
      <c r="L130" s="252"/>
      <c r="M130" s="253" t="s">
        <v>21</v>
      </c>
      <c r="N130" s="254" t="s">
        <v>44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181</v>
      </c>
      <c r="AT130" s="216" t="s">
        <v>274</v>
      </c>
      <c r="AU130" s="216" t="s">
        <v>84</v>
      </c>
      <c r="AY130" s="18" t="s">
        <v>135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81</v>
      </c>
      <c r="BK130" s="217">
        <f>ROUND(I130*H130,2)</f>
        <v>0</v>
      </c>
      <c r="BL130" s="18" t="s">
        <v>142</v>
      </c>
      <c r="BM130" s="216" t="s">
        <v>626</v>
      </c>
    </row>
    <row r="131" s="13" customFormat="1">
      <c r="A131" s="13"/>
      <c r="B131" s="223"/>
      <c r="C131" s="224"/>
      <c r="D131" s="218" t="s">
        <v>146</v>
      </c>
      <c r="E131" s="225" t="s">
        <v>21</v>
      </c>
      <c r="F131" s="226" t="s">
        <v>627</v>
      </c>
      <c r="G131" s="224"/>
      <c r="H131" s="227">
        <v>1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146</v>
      </c>
      <c r="AU131" s="233" t="s">
        <v>84</v>
      </c>
      <c r="AV131" s="13" t="s">
        <v>84</v>
      </c>
      <c r="AW131" s="13" t="s">
        <v>34</v>
      </c>
      <c r="AX131" s="13" t="s">
        <v>73</v>
      </c>
      <c r="AY131" s="233" t="s">
        <v>135</v>
      </c>
    </row>
    <row r="132" s="14" customFormat="1">
      <c r="A132" s="14"/>
      <c r="B132" s="234"/>
      <c r="C132" s="235"/>
      <c r="D132" s="218" t="s">
        <v>146</v>
      </c>
      <c r="E132" s="236" t="s">
        <v>21</v>
      </c>
      <c r="F132" s="237" t="s">
        <v>148</v>
      </c>
      <c r="G132" s="235"/>
      <c r="H132" s="238">
        <v>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146</v>
      </c>
      <c r="AU132" s="244" t="s">
        <v>84</v>
      </c>
      <c r="AV132" s="14" t="s">
        <v>142</v>
      </c>
      <c r="AW132" s="14" t="s">
        <v>34</v>
      </c>
      <c r="AX132" s="14" t="s">
        <v>81</v>
      </c>
      <c r="AY132" s="244" t="s">
        <v>135</v>
      </c>
    </row>
    <row r="133" s="2" customFormat="1">
      <c r="A133" s="39"/>
      <c r="B133" s="40"/>
      <c r="C133" s="245" t="s">
        <v>201</v>
      </c>
      <c r="D133" s="245" t="s">
        <v>274</v>
      </c>
      <c r="E133" s="246" t="s">
        <v>328</v>
      </c>
      <c r="F133" s="247" t="s">
        <v>329</v>
      </c>
      <c r="G133" s="248" t="s">
        <v>167</v>
      </c>
      <c r="H133" s="249">
        <v>1</v>
      </c>
      <c r="I133" s="250"/>
      <c r="J133" s="251">
        <f>ROUND(I133*H133,2)</f>
        <v>0</v>
      </c>
      <c r="K133" s="247" t="s">
        <v>21</v>
      </c>
      <c r="L133" s="252"/>
      <c r="M133" s="253" t="s">
        <v>21</v>
      </c>
      <c r="N133" s="254" t="s">
        <v>44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181</v>
      </c>
      <c r="AT133" s="216" t="s">
        <v>274</v>
      </c>
      <c r="AU133" s="216" t="s">
        <v>84</v>
      </c>
      <c r="AY133" s="18" t="s">
        <v>135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81</v>
      </c>
      <c r="BK133" s="217">
        <f>ROUND(I133*H133,2)</f>
        <v>0</v>
      </c>
      <c r="BL133" s="18" t="s">
        <v>142</v>
      </c>
      <c r="BM133" s="216" t="s">
        <v>628</v>
      </c>
    </row>
    <row r="134" s="13" customFormat="1">
      <c r="A134" s="13"/>
      <c r="B134" s="223"/>
      <c r="C134" s="224"/>
      <c r="D134" s="218" t="s">
        <v>146</v>
      </c>
      <c r="E134" s="225" t="s">
        <v>21</v>
      </c>
      <c r="F134" s="226" t="s">
        <v>629</v>
      </c>
      <c r="G134" s="224"/>
      <c r="H134" s="227">
        <v>1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146</v>
      </c>
      <c r="AU134" s="233" t="s">
        <v>84</v>
      </c>
      <c r="AV134" s="13" t="s">
        <v>84</v>
      </c>
      <c r="AW134" s="13" t="s">
        <v>34</v>
      </c>
      <c r="AX134" s="13" t="s">
        <v>73</v>
      </c>
      <c r="AY134" s="233" t="s">
        <v>135</v>
      </c>
    </row>
    <row r="135" s="14" customFormat="1">
      <c r="A135" s="14"/>
      <c r="B135" s="234"/>
      <c r="C135" s="235"/>
      <c r="D135" s="218" t="s">
        <v>146</v>
      </c>
      <c r="E135" s="236" t="s">
        <v>21</v>
      </c>
      <c r="F135" s="237" t="s">
        <v>148</v>
      </c>
      <c r="G135" s="235"/>
      <c r="H135" s="238">
        <v>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146</v>
      </c>
      <c r="AU135" s="244" t="s">
        <v>84</v>
      </c>
      <c r="AV135" s="14" t="s">
        <v>142</v>
      </c>
      <c r="AW135" s="14" t="s">
        <v>34</v>
      </c>
      <c r="AX135" s="14" t="s">
        <v>81</v>
      </c>
      <c r="AY135" s="244" t="s">
        <v>135</v>
      </c>
    </row>
    <row r="136" s="2" customFormat="1">
      <c r="A136" s="39"/>
      <c r="B136" s="40"/>
      <c r="C136" s="245" t="s">
        <v>205</v>
      </c>
      <c r="D136" s="245" t="s">
        <v>274</v>
      </c>
      <c r="E136" s="246" t="s">
        <v>343</v>
      </c>
      <c r="F136" s="247" t="s">
        <v>344</v>
      </c>
      <c r="G136" s="248" t="s">
        <v>167</v>
      </c>
      <c r="H136" s="249">
        <v>1</v>
      </c>
      <c r="I136" s="250"/>
      <c r="J136" s="251">
        <f>ROUND(I136*H136,2)</f>
        <v>0</v>
      </c>
      <c r="K136" s="247" t="s">
        <v>21</v>
      </c>
      <c r="L136" s="252"/>
      <c r="M136" s="253" t="s">
        <v>21</v>
      </c>
      <c r="N136" s="254" t="s">
        <v>44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181</v>
      </c>
      <c r="AT136" s="216" t="s">
        <v>274</v>
      </c>
      <c r="AU136" s="216" t="s">
        <v>84</v>
      </c>
      <c r="AY136" s="18" t="s">
        <v>135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81</v>
      </c>
      <c r="BK136" s="217">
        <f>ROUND(I136*H136,2)</f>
        <v>0</v>
      </c>
      <c r="BL136" s="18" t="s">
        <v>142</v>
      </c>
      <c r="BM136" s="216" t="s">
        <v>630</v>
      </c>
    </row>
    <row r="137" s="13" customFormat="1">
      <c r="A137" s="13"/>
      <c r="B137" s="223"/>
      <c r="C137" s="224"/>
      <c r="D137" s="218" t="s">
        <v>146</v>
      </c>
      <c r="E137" s="225" t="s">
        <v>21</v>
      </c>
      <c r="F137" s="226" t="s">
        <v>629</v>
      </c>
      <c r="G137" s="224"/>
      <c r="H137" s="227">
        <v>1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146</v>
      </c>
      <c r="AU137" s="233" t="s">
        <v>84</v>
      </c>
      <c r="AV137" s="13" t="s">
        <v>84</v>
      </c>
      <c r="AW137" s="13" t="s">
        <v>34</v>
      </c>
      <c r="AX137" s="13" t="s">
        <v>73</v>
      </c>
      <c r="AY137" s="233" t="s">
        <v>135</v>
      </c>
    </row>
    <row r="138" s="14" customFormat="1">
      <c r="A138" s="14"/>
      <c r="B138" s="234"/>
      <c r="C138" s="235"/>
      <c r="D138" s="218" t="s">
        <v>146</v>
      </c>
      <c r="E138" s="236" t="s">
        <v>21</v>
      </c>
      <c r="F138" s="237" t="s">
        <v>148</v>
      </c>
      <c r="G138" s="235"/>
      <c r="H138" s="238">
        <v>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4" t="s">
        <v>146</v>
      </c>
      <c r="AU138" s="244" t="s">
        <v>84</v>
      </c>
      <c r="AV138" s="14" t="s">
        <v>142</v>
      </c>
      <c r="AW138" s="14" t="s">
        <v>34</v>
      </c>
      <c r="AX138" s="14" t="s">
        <v>81</v>
      </c>
      <c r="AY138" s="244" t="s">
        <v>135</v>
      </c>
    </row>
    <row r="139" s="2" customFormat="1" ht="21.75" customHeight="1">
      <c r="A139" s="39"/>
      <c r="B139" s="40"/>
      <c r="C139" s="245" t="s">
        <v>211</v>
      </c>
      <c r="D139" s="245" t="s">
        <v>274</v>
      </c>
      <c r="E139" s="246" t="s">
        <v>353</v>
      </c>
      <c r="F139" s="247" t="s">
        <v>354</v>
      </c>
      <c r="G139" s="248" t="s">
        <v>167</v>
      </c>
      <c r="H139" s="249">
        <v>1</v>
      </c>
      <c r="I139" s="250"/>
      <c r="J139" s="251">
        <f>ROUND(I139*H139,2)</f>
        <v>0</v>
      </c>
      <c r="K139" s="247" t="s">
        <v>21</v>
      </c>
      <c r="L139" s="252"/>
      <c r="M139" s="253" t="s">
        <v>21</v>
      </c>
      <c r="N139" s="254" t="s">
        <v>44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181</v>
      </c>
      <c r="AT139" s="216" t="s">
        <v>274</v>
      </c>
      <c r="AU139" s="216" t="s">
        <v>84</v>
      </c>
      <c r="AY139" s="18" t="s">
        <v>135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81</v>
      </c>
      <c r="BK139" s="217">
        <f>ROUND(I139*H139,2)</f>
        <v>0</v>
      </c>
      <c r="BL139" s="18" t="s">
        <v>142</v>
      </c>
      <c r="BM139" s="216" t="s">
        <v>631</v>
      </c>
    </row>
    <row r="140" s="13" customFormat="1">
      <c r="A140" s="13"/>
      <c r="B140" s="223"/>
      <c r="C140" s="224"/>
      <c r="D140" s="218" t="s">
        <v>146</v>
      </c>
      <c r="E140" s="225" t="s">
        <v>21</v>
      </c>
      <c r="F140" s="226" t="s">
        <v>629</v>
      </c>
      <c r="G140" s="224"/>
      <c r="H140" s="227">
        <v>1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146</v>
      </c>
      <c r="AU140" s="233" t="s">
        <v>84</v>
      </c>
      <c r="AV140" s="13" t="s">
        <v>84</v>
      </c>
      <c r="AW140" s="13" t="s">
        <v>34</v>
      </c>
      <c r="AX140" s="13" t="s">
        <v>73</v>
      </c>
      <c r="AY140" s="233" t="s">
        <v>135</v>
      </c>
    </row>
    <row r="141" s="14" customFormat="1">
      <c r="A141" s="14"/>
      <c r="B141" s="234"/>
      <c r="C141" s="235"/>
      <c r="D141" s="218" t="s">
        <v>146</v>
      </c>
      <c r="E141" s="236" t="s">
        <v>21</v>
      </c>
      <c r="F141" s="237" t="s">
        <v>148</v>
      </c>
      <c r="G141" s="235"/>
      <c r="H141" s="238">
        <v>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146</v>
      </c>
      <c r="AU141" s="244" t="s">
        <v>84</v>
      </c>
      <c r="AV141" s="14" t="s">
        <v>142</v>
      </c>
      <c r="AW141" s="14" t="s">
        <v>34</v>
      </c>
      <c r="AX141" s="14" t="s">
        <v>81</v>
      </c>
      <c r="AY141" s="244" t="s">
        <v>135</v>
      </c>
    </row>
    <row r="142" s="2" customFormat="1" ht="16.5" customHeight="1">
      <c r="A142" s="39"/>
      <c r="B142" s="40"/>
      <c r="C142" s="205" t="s">
        <v>8</v>
      </c>
      <c r="D142" s="205" t="s">
        <v>137</v>
      </c>
      <c r="E142" s="206" t="s">
        <v>367</v>
      </c>
      <c r="F142" s="207" t="s">
        <v>368</v>
      </c>
      <c r="G142" s="208" t="s">
        <v>167</v>
      </c>
      <c r="H142" s="209">
        <v>2</v>
      </c>
      <c r="I142" s="210"/>
      <c r="J142" s="211">
        <f>ROUND(I142*H142,2)</f>
        <v>0</v>
      </c>
      <c r="K142" s="207" t="s">
        <v>141</v>
      </c>
      <c r="L142" s="45"/>
      <c r="M142" s="212" t="s">
        <v>21</v>
      </c>
      <c r="N142" s="213" t="s">
        <v>44</v>
      </c>
      <c r="O142" s="85"/>
      <c r="P142" s="214">
        <f>O142*H142</f>
        <v>0</v>
      </c>
      <c r="Q142" s="214">
        <v>5.0000000000000002E-05</v>
      </c>
      <c r="R142" s="214">
        <f>Q142*H142</f>
        <v>0.00010000000000000001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142</v>
      </c>
      <c r="AT142" s="216" t="s">
        <v>137</v>
      </c>
      <c r="AU142" s="216" t="s">
        <v>84</v>
      </c>
      <c r="AY142" s="18" t="s">
        <v>135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81</v>
      </c>
      <c r="BK142" s="217">
        <f>ROUND(I142*H142,2)</f>
        <v>0</v>
      </c>
      <c r="BL142" s="18" t="s">
        <v>142</v>
      </c>
      <c r="BM142" s="216" t="s">
        <v>632</v>
      </c>
    </row>
    <row r="143" s="2" customFormat="1">
      <c r="A143" s="39"/>
      <c r="B143" s="40"/>
      <c r="C143" s="41"/>
      <c r="D143" s="218" t="s">
        <v>144</v>
      </c>
      <c r="E143" s="41"/>
      <c r="F143" s="219" t="s">
        <v>370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144</v>
      </c>
      <c r="AU143" s="18" t="s">
        <v>84</v>
      </c>
    </row>
    <row r="144" s="13" customFormat="1">
      <c r="A144" s="13"/>
      <c r="B144" s="223"/>
      <c r="C144" s="224"/>
      <c r="D144" s="218" t="s">
        <v>146</v>
      </c>
      <c r="E144" s="225" t="s">
        <v>21</v>
      </c>
      <c r="F144" s="226" t="s">
        <v>633</v>
      </c>
      <c r="G144" s="224"/>
      <c r="H144" s="227">
        <v>2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146</v>
      </c>
      <c r="AU144" s="233" t="s">
        <v>84</v>
      </c>
      <c r="AV144" s="13" t="s">
        <v>84</v>
      </c>
      <c r="AW144" s="13" t="s">
        <v>34</v>
      </c>
      <c r="AX144" s="13" t="s">
        <v>73</v>
      </c>
      <c r="AY144" s="233" t="s">
        <v>135</v>
      </c>
    </row>
    <row r="145" s="14" customFormat="1">
      <c r="A145" s="14"/>
      <c r="B145" s="234"/>
      <c r="C145" s="235"/>
      <c r="D145" s="218" t="s">
        <v>146</v>
      </c>
      <c r="E145" s="236" t="s">
        <v>21</v>
      </c>
      <c r="F145" s="237" t="s">
        <v>148</v>
      </c>
      <c r="G145" s="235"/>
      <c r="H145" s="238">
        <v>2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146</v>
      </c>
      <c r="AU145" s="244" t="s">
        <v>84</v>
      </c>
      <c r="AV145" s="14" t="s">
        <v>142</v>
      </c>
      <c r="AW145" s="14" t="s">
        <v>34</v>
      </c>
      <c r="AX145" s="14" t="s">
        <v>81</v>
      </c>
      <c r="AY145" s="244" t="s">
        <v>135</v>
      </c>
    </row>
    <row r="146" s="2" customFormat="1" ht="16.5" customHeight="1">
      <c r="A146" s="39"/>
      <c r="B146" s="40"/>
      <c r="C146" s="245" t="s">
        <v>220</v>
      </c>
      <c r="D146" s="245" t="s">
        <v>274</v>
      </c>
      <c r="E146" s="246" t="s">
        <v>373</v>
      </c>
      <c r="F146" s="247" t="s">
        <v>374</v>
      </c>
      <c r="G146" s="248" t="s">
        <v>167</v>
      </c>
      <c r="H146" s="249">
        <v>2</v>
      </c>
      <c r="I146" s="250"/>
      <c r="J146" s="251">
        <f>ROUND(I146*H146,2)</f>
        <v>0</v>
      </c>
      <c r="K146" s="247" t="s">
        <v>141</v>
      </c>
      <c r="L146" s="252"/>
      <c r="M146" s="253" t="s">
        <v>21</v>
      </c>
      <c r="N146" s="254" t="s">
        <v>44</v>
      </c>
      <c r="O146" s="85"/>
      <c r="P146" s="214">
        <f>O146*H146</f>
        <v>0</v>
      </c>
      <c r="Q146" s="214">
        <v>0.0035400000000000002</v>
      </c>
      <c r="R146" s="214">
        <f>Q146*H146</f>
        <v>0.0070800000000000004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181</v>
      </c>
      <c r="AT146" s="216" t="s">
        <v>274</v>
      </c>
      <c r="AU146" s="216" t="s">
        <v>84</v>
      </c>
      <c r="AY146" s="18" t="s">
        <v>135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81</v>
      </c>
      <c r="BK146" s="217">
        <f>ROUND(I146*H146,2)</f>
        <v>0</v>
      </c>
      <c r="BL146" s="18" t="s">
        <v>142</v>
      </c>
      <c r="BM146" s="216" t="s">
        <v>634</v>
      </c>
    </row>
    <row r="147" s="13" customFormat="1">
      <c r="A147" s="13"/>
      <c r="B147" s="223"/>
      <c r="C147" s="224"/>
      <c r="D147" s="218" t="s">
        <v>146</v>
      </c>
      <c r="E147" s="225" t="s">
        <v>21</v>
      </c>
      <c r="F147" s="226" t="s">
        <v>84</v>
      </c>
      <c r="G147" s="224"/>
      <c r="H147" s="227">
        <v>2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146</v>
      </c>
      <c r="AU147" s="233" t="s">
        <v>84</v>
      </c>
      <c r="AV147" s="13" t="s">
        <v>84</v>
      </c>
      <c r="AW147" s="13" t="s">
        <v>34</v>
      </c>
      <c r="AX147" s="13" t="s">
        <v>81</v>
      </c>
      <c r="AY147" s="233" t="s">
        <v>135</v>
      </c>
    </row>
    <row r="148" s="2" customFormat="1" ht="16.5" customHeight="1">
      <c r="A148" s="39"/>
      <c r="B148" s="40"/>
      <c r="C148" s="205" t="s">
        <v>225</v>
      </c>
      <c r="D148" s="205" t="s">
        <v>137</v>
      </c>
      <c r="E148" s="206" t="s">
        <v>377</v>
      </c>
      <c r="F148" s="207" t="s">
        <v>378</v>
      </c>
      <c r="G148" s="208" t="s">
        <v>167</v>
      </c>
      <c r="H148" s="209">
        <v>4</v>
      </c>
      <c r="I148" s="210"/>
      <c r="J148" s="211">
        <f>ROUND(I148*H148,2)</f>
        <v>0</v>
      </c>
      <c r="K148" s="207" t="s">
        <v>141</v>
      </c>
      <c r="L148" s="45"/>
      <c r="M148" s="212" t="s">
        <v>21</v>
      </c>
      <c r="N148" s="213" t="s">
        <v>44</v>
      </c>
      <c r="O148" s="85"/>
      <c r="P148" s="214">
        <f>O148*H148</f>
        <v>0</v>
      </c>
      <c r="Q148" s="214">
        <v>5.0000000000000002E-05</v>
      </c>
      <c r="R148" s="214">
        <f>Q148*H148</f>
        <v>0.00020000000000000001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142</v>
      </c>
      <c r="AT148" s="216" t="s">
        <v>137</v>
      </c>
      <c r="AU148" s="216" t="s">
        <v>84</v>
      </c>
      <c r="AY148" s="18" t="s">
        <v>135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81</v>
      </c>
      <c r="BK148" s="217">
        <f>ROUND(I148*H148,2)</f>
        <v>0</v>
      </c>
      <c r="BL148" s="18" t="s">
        <v>142</v>
      </c>
      <c r="BM148" s="216" t="s">
        <v>635</v>
      </c>
    </row>
    <row r="149" s="2" customFormat="1">
      <c r="A149" s="39"/>
      <c r="B149" s="40"/>
      <c r="C149" s="41"/>
      <c r="D149" s="218" t="s">
        <v>144</v>
      </c>
      <c r="E149" s="41"/>
      <c r="F149" s="219" t="s">
        <v>370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144</v>
      </c>
      <c r="AU149" s="18" t="s">
        <v>84</v>
      </c>
    </row>
    <row r="150" s="13" customFormat="1">
      <c r="A150" s="13"/>
      <c r="B150" s="223"/>
      <c r="C150" s="224"/>
      <c r="D150" s="218" t="s">
        <v>146</v>
      </c>
      <c r="E150" s="225" t="s">
        <v>21</v>
      </c>
      <c r="F150" s="226" t="s">
        <v>636</v>
      </c>
      <c r="G150" s="224"/>
      <c r="H150" s="227">
        <v>4</v>
      </c>
      <c r="I150" s="228"/>
      <c r="J150" s="224"/>
      <c r="K150" s="224"/>
      <c r="L150" s="229"/>
      <c r="M150" s="230"/>
      <c r="N150" s="231"/>
      <c r="O150" s="231"/>
      <c r="P150" s="231"/>
      <c r="Q150" s="231"/>
      <c r="R150" s="231"/>
      <c r="S150" s="231"/>
      <c r="T150" s="23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146</v>
      </c>
      <c r="AU150" s="233" t="s">
        <v>84</v>
      </c>
      <c r="AV150" s="13" t="s">
        <v>84</v>
      </c>
      <c r="AW150" s="13" t="s">
        <v>34</v>
      </c>
      <c r="AX150" s="13" t="s">
        <v>73</v>
      </c>
      <c r="AY150" s="233" t="s">
        <v>135</v>
      </c>
    </row>
    <row r="151" s="14" customFormat="1">
      <c r="A151" s="14"/>
      <c r="B151" s="234"/>
      <c r="C151" s="235"/>
      <c r="D151" s="218" t="s">
        <v>146</v>
      </c>
      <c r="E151" s="236" t="s">
        <v>21</v>
      </c>
      <c r="F151" s="237" t="s">
        <v>148</v>
      </c>
      <c r="G151" s="235"/>
      <c r="H151" s="238">
        <v>4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4" t="s">
        <v>146</v>
      </c>
      <c r="AU151" s="244" t="s">
        <v>84</v>
      </c>
      <c r="AV151" s="14" t="s">
        <v>142</v>
      </c>
      <c r="AW151" s="14" t="s">
        <v>34</v>
      </c>
      <c r="AX151" s="14" t="s">
        <v>81</v>
      </c>
      <c r="AY151" s="244" t="s">
        <v>135</v>
      </c>
    </row>
    <row r="152" s="2" customFormat="1" ht="16.5" customHeight="1">
      <c r="A152" s="39"/>
      <c r="B152" s="40"/>
      <c r="C152" s="205" t="s">
        <v>230</v>
      </c>
      <c r="D152" s="205" t="s">
        <v>137</v>
      </c>
      <c r="E152" s="206" t="s">
        <v>637</v>
      </c>
      <c r="F152" s="207" t="s">
        <v>638</v>
      </c>
      <c r="G152" s="208" t="s">
        <v>167</v>
      </c>
      <c r="H152" s="209">
        <v>134</v>
      </c>
      <c r="I152" s="210"/>
      <c r="J152" s="211">
        <f>ROUND(I152*H152,2)</f>
        <v>0</v>
      </c>
      <c r="K152" s="207" t="s">
        <v>21</v>
      </c>
      <c r="L152" s="45"/>
      <c r="M152" s="212" t="s">
        <v>21</v>
      </c>
      <c r="N152" s="213" t="s">
        <v>44</v>
      </c>
      <c r="O152" s="85"/>
      <c r="P152" s="214">
        <f>O152*H152</f>
        <v>0</v>
      </c>
      <c r="Q152" s="214">
        <v>5.0000000000000002E-05</v>
      </c>
      <c r="R152" s="214">
        <f>Q152*H152</f>
        <v>0.0067000000000000002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142</v>
      </c>
      <c r="AT152" s="216" t="s">
        <v>137</v>
      </c>
      <c r="AU152" s="216" t="s">
        <v>84</v>
      </c>
      <c r="AY152" s="18" t="s">
        <v>135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81</v>
      </c>
      <c r="BK152" s="217">
        <f>ROUND(I152*H152,2)</f>
        <v>0</v>
      </c>
      <c r="BL152" s="18" t="s">
        <v>142</v>
      </c>
      <c r="BM152" s="216" t="s">
        <v>639</v>
      </c>
    </row>
    <row r="153" s="2" customFormat="1">
      <c r="A153" s="39"/>
      <c r="B153" s="40"/>
      <c r="C153" s="41"/>
      <c r="D153" s="218" t="s">
        <v>144</v>
      </c>
      <c r="E153" s="41"/>
      <c r="F153" s="219" t="s">
        <v>370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144</v>
      </c>
      <c r="AU153" s="18" t="s">
        <v>84</v>
      </c>
    </row>
    <row r="154" s="13" customFormat="1">
      <c r="A154" s="13"/>
      <c r="B154" s="223"/>
      <c r="C154" s="224"/>
      <c r="D154" s="218" t="s">
        <v>146</v>
      </c>
      <c r="E154" s="225" t="s">
        <v>21</v>
      </c>
      <c r="F154" s="226" t="s">
        <v>640</v>
      </c>
      <c r="G154" s="224"/>
      <c r="H154" s="227">
        <v>134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146</v>
      </c>
      <c r="AU154" s="233" t="s">
        <v>84</v>
      </c>
      <c r="AV154" s="13" t="s">
        <v>84</v>
      </c>
      <c r="AW154" s="13" t="s">
        <v>34</v>
      </c>
      <c r="AX154" s="13" t="s">
        <v>73</v>
      </c>
      <c r="AY154" s="233" t="s">
        <v>135</v>
      </c>
    </row>
    <row r="155" s="14" customFormat="1">
      <c r="A155" s="14"/>
      <c r="B155" s="234"/>
      <c r="C155" s="235"/>
      <c r="D155" s="218" t="s">
        <v>146</v>
      </c>
      <c r="E155" s="236" t="s">
        <v>21</v>
      </c>
      <c r="F155" s="237" t="s">
        <v>148</v>
      </c>
      <c r="G155" s="235"/>
      <c r="H155" s="238">
        <v>134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146</v>
      </c>
      <c r="AU155" s="244" t="s">
        <v>84</v>
      </c>
      <c r="AV155" s="14" t="s">
        <v>142</v>
      </c>
      <c r="AW155" s="14" t="s">
        <v>34</v>
      </c>
      <c r="AX155" s="14" t="s">
        <v>81</v>
      </c>
      <c r="AY155" s="244" t="s">
        <v>135</v>
      </c>
    </row>
    <row r="156" s="2" customFormat="1" ht="16.5" customHeight="1">
      <c r="A156" s="39"/>
      <c r="B156" s="40"/>
      <c r="C156" s="205" t="s">
        <v>234</v>
      </c>
      <c r="D156" s="205" t="s">
        <v>137</v>
      </c>
      <c r="E156" s="206" t="s">
        <v>381</v>
      </c>
      <c r="F156" s="207" t="s">
        <v>382</v>
      </c>
      <c r="G156" s="208" t="s">
        <v>167</v>
      </c>
      <c r="H156" s="209">
        <v>2</v>
      </c>
      <c r="I156" s="210"/>
      <c r="J156" s="211">
        <f>ROUND(I156*H156,2)</f>
        <v>0</v>
      </c>
      <c r="K156" s="207" t="s">
        <v>141</v>
      </c>
      <c r="L156" s="45"/>
      <c r="M156" s="212" t="s">
        <v>21</v>
      </c>
      <c r="N156" s="213" t="s">
        <v>44</v>
      </c>
      <c r="O156" s="85"/>
      <c r="P156" s="214">
        <f>O156*H156</f>
        <v>0</v>
      </c>
      <c r="Q156" s="214">
        <v>5.0000000000000002E-05</v>
      </c>
      <c r="R156" s="214">
        <f>Q156*H156</f>
        <v>0.00010000000000000001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142</v>
      </c>
      <c r="AT156" s="216" t="s">
        <v>137</v>
      </c>
      <c r="AU156" s="216" t="s">
        <v>84</v>
      </c>
      <c r="AY156" s="18" t="s">
        <v>135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81</v>
      </c>
      <c r="BK156" s="217">
        <f>ROUND(I156*H156,2)</f>
        <v>0</v>
      </c>
      <c r="BL156" s="18" t="s">
        <v>142</v>
      </c>
      <c r="BM156" s="216" t="s">
        <v>641</v>
      </c>
    </row>
    <row r="157" s="2" customFormat="1">
      <c r="A157" s="39"/>
      <c r="B157" s="40"/>
      <c r="C157" s="41"/>
      <c r="D157" s="218" t="s">
        <v>144</v>
      </c>
      <c r="E157" s="41"/>
      <c r="F157" s="219" t="s">
        <v>370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144</v>
      </c>
      <c r="AU157" s="18" t="s">
        <v>84</v>
      </c>
    </row>
    <row r="158" s="13" customFormat="1">
      <c r="A158" s="13"/>
      <c r="B158" s="223"/>
      <c r="C158" s="224"/>
      <c r="D158" s="218" t="s">
        <v>146</v>
      </c>
      <c r="E158" s="225" t="s">
        <v>21</v>
      </c>
      <c r="F158" s="226" t="s">
        <v>642</v>
      </c>
      <c r="G158" s="224"/>
      <c r="H158" s="227">
        <v>2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146</v>
      </c>
      <c r="AU158" s="233" t="s">
        <v>84</v>
      </c>
      <c r="AV158" s="13" t="s">
        <v>84</v>
      </c>
      <c r="AW158" s="13" t="s">
        <v>34</v>
      </c>
      <c r="AX158" s="13" t="s">
        <v>73</v>
      </c>
      <c r="AY158" s="233" t="s">
        <v>135</v>
      </c>
    </row>
    <row r="159" s="14" customFormat="1">
      <c r="A159" s="14"/>
      <c r="B159" s="234"/>
      <c r="C159" s="235"/>
      <c r="D159" s="218" t="s">
        <v>146</v>
      </c>
      <c r="E159" s="236" t="s">
        <v>21</v>
      </c>
      <c r="F159" s="237" t="s">
        <v>148</v>
      </c>
      <c r="G159" s="235"/>
      <c r="H159" s="238">
        <v>2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146</v>
      </c>
      <c r="AU159" s="244" t="s">
        <v>84</v>
      </c>
      <c r="AV159" s="14" t="s">
        <v>142</v>
      </c>
      <c r="AW159" s="14" t="s">
        <v>34</v>
      </c>
      <c r="AX159" s="14" t="s">
        <v>81</v>
      </c>
      <c r="AY159" s="244" t="s">
        <v>135</v>
      </c>
    </row>
    <row r="160" s="2" customFormat="1" ht="16.5" customHeight="1">
      <c r="A160" s="39"/>
      <c r="B160" s="40"/>
      <c r="C160" s="245" t="s">
        <v>239</v>
      </c>
      <c r="D160" s="245" t="s">
        <v>274</v>
      </c>
      <c r="E160" s="246" t="s">
        <v>385</v>
      </c>
      <c r="F160" s="247" t="s">
        <v>386</v>
      </c>
      <c r="G160" s="248" t="s">
        <v>167</v>
      </c>
      <c r="H160" s="249">
        <v>4</v>
      </c>
      <c r="I160" s="250"/>
      <c r="J160" s="251">
        <f>ROUND(I160*H160,2)</f>
        <v>0</v>
      </c>
      <c r="K160" s="247" t="s">
        <v>21</v>
      </c>
      <c r="L160" s="252"/>
      <c r="M160" s="253" t="s">
        <v>21</v>
      </c>
      <c r="N160" s="254" t="s">
        <v>44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181</v>
      </c>
      <c r="AT160" s="216" t="s">
        <v>274</v>
      </c>
      <c r="AU160" s="216" t="s">
        <v>84</v>
      </c>
      <c r="AY160" s="18" t="s">
        <v>135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81</v>
      </c>
      <c r="BK160" s="217">
        <f>ROUND(I160*H160,2)</f>
        <v>0</v>
      </c>
      <c r="BL160" s="18" t="s">
        <v>142</v>
      </c>
      <c r="BM160" s="216" t="s">
        <v>643</v>
      </c>
    </row>
    <row r="161" s="13" customFormat="1">
      <c r="A161" s="13"/>
      <c r="B161" s="223"/>
      <c r="C161" s="224"/>
      <c r="D161" s="218" t="s">
        <v>146</v>
      </c>
      <c r="E161" s="225" t="s">
        <v>21</v>
      </c>
      <c r="F161" s="226" t="s">
        <v>644</v>
      </c>
      <c r="G161" s="224"/>
      <c r="H161" s="227">
        <v>4</v>
      </c>
      <c r="I161" s="228"/>
      <c r="J161" s="224"/>
      <c r="K161" s="224"/>
      <c r="L161" s="229"/>
      <c r="M161" s="230"/>
      <c r="N161" s="231"/>
      <c r="O161" s="231"/>
      <c r="P161" s="231"/>
      <c r="Q161" s="231"/>
      <c r="R161" s="231"/>
      <c r="S161" s="231"/>
      <c r="T161" s="23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3" t="s">
        <v>146</v>
      </c>
      <c r="AU161" s="233" t="s">
        <v>84</v>
      </c>
      <c r="AV161" s="13" t="s">
        <v>84</v>
      </c>
      <c r="AW161" s="13" t="s">
        <v>34</v>
      </c>
      <c r="AX161" s="13" t="s">
        <v>73</v>
      </c>
      <c r="AY161" s="233" t="s">
        <v>135</v>
      </c>
    </row>
    <row r="162" s="14" customFormat="1">
      <c r="A162" s="14"/>
      <c r="B162" s="234"/>
      <c r="C162" s="235"/>
      <c r="D162" s="218" t="s">
        <v>146</v>
      </c>
      <c r="E162" s="236" t="s">
        <v>21</v>
      </c>
      <c r="F162" s="237" t="s">
        <v>148</v>
      </c>
      <c r="G162" s="235"/>
      <c r="H162" s="238">
        <v>4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4" t="s">
        <v>146</v>
      </c>
      <c r="AU162" s="244" t="s">
        <v>84</v>
      </c>
      <c r="AV162" s="14" t="s">
        <v>142</v>
      </c>
      <c r="AW162" s="14" t="s">
        <v>34</v>
      </c>
      <c r="AX162" s="14" t="s">
        <v>81</v>
      </c>
      <c r="AY162" s="244" t="s">
        <v>135</v>
      </c>
    </row>
    <row r="163" s="2" customFormat="1" ht="16.5" customHeight="1">
      <c r="A163" s="39"/>
      <c r="B163" s="40"/>
      <c r="C163" s="245" t="s">
        <v>7</v>
      </c>
      <c r="D163" s="245" t="s">
        <v>274</v>
      </c>
      <c r="E163" s="246" t="s">
        <v>390</v>
      </c>
      <c r="F163" s="247" t="s">
        <v>391</v>
      </c>
      <c r="G163" s="248" t="s">
        <v>167</v>
      </c>
      <c r="H163" s="249">
        <v>4</v>
      </c>
      <c r="I163" s="250"/>
      <c r="J163" s="251">
        <f>ROUND(I163*H163,2)</f>
        <v>0</v>
      </c>
      <c r="K163" s="247" t="s">
        <v>21</v>
      </c>
      <c r="L163" s="252"/>
      <c r="M163" s="253" t="s">
        <v>21</v>
      </c>
      <c r="N163" s="254" t="s">
        <v>44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181</v>
      </c>
      <c r="AT163" s="216" t="s">
        <v>274</v>
      </c>
      <c r="AU163" s="216" t="s">
        <v>84</v>
      </c>
      <c r="AY163" s="18" t="s">
        <v>135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81</v>
      </c>
      <c r="BK163" s="217">
        <f>ROUND(I163*H163,2)</f>
        <v>0</v>
      </c>
      <c r="BL163" s="18" t="s">
        <v>142</v>
      </c>
      <c r="BM163" s="216" t="s">
        <v>645</v>
      </c>
    </row>
    <row r="164" s="13" customFormat="1">
      <c r="A164" s="13"/>
      <c r="B164" s="223"/>
      <c r="C164" s="224"/>
      <c r="D164" s="218" t="s">
        <v>146</v>
      </c>
      <c r="E164" s="225" t="s">
        <v>21</v>
      </c>
      <c r="F164" s="226" t="s">
        <v>646</v>
      </c>
      <c r="G164" s="224"/>
      <c r="H164" s="227">
        <v>4</v>
      </c>
      <c r="I164" s="228"/>
      <c r="J164" s="224"/>
      <c r="K164" s="224"/>
      <c r="L164" s="229"/>
      <c r="M164" s="230"/>
      <c r="N164" s="231"/>
      <c r="O164" s="231"/>
      <c r="P164" s="231"/>
      <c r="Q164" s="231"/>
      <c r="R164" s="231"/>
      <c r="S164" s="231"/>
      <c r="T164" s="23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3" t="s">
        <v>146</v>
      </c>
      <c r="AU164" s="233" t="s">
        <v>84</v>
      </c>
      <c r="AV164" s="13" t="s">
        <v>84</v>
      </c>
      <c r="AW164" s="13" t="s">
        <v>34</v>
      </c>
      <c r="AX164" s="13" t="s">
        <v>73</v>
      </c>
      <c r="AY164" s="233" t="s">
        <v>135</v>
      </c>
    </row>
    <row r="165" s="14" customFormat="1">
      <c r="A165" s="14"/>
      <c r="B165" s="234"/>
      <c r="C165" s="235"/>
      <c r="D165" s="218" t="s">
        <v>146</v>
      </c>
      <c r="E165" s="236" t="s">
        <v>21</v>
      </c>
      <c r="F165" s="237" t="s">
        <v>148</v>
      </c>
      <c r="G165" s="235"/>
      <c r="H165" s="238">
        <v>4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4" t="s">
        <v>146</v>
      </c>
      <c r="AU165" s="244" t="s">
        <v>84</v>
      </c>
      <c r="AV165" s="14" t="s">
        <v>142</v>
      </c>
      <c r="AW165" s="14" t="s">
        <v>34</v>
      </c>
      <c r="AX165" s="14" t="s">
        <v>81</v>
      </c>
      <c r="AY165" s="244" t="s">
        <v>135</v>
      </c>
    </row>
    <row r="166" s="2" customFormat="1" ht="16.5" customHeight="1">
      <c r="A166" s="39"/>
      <c r="B166" s="40"/>
      <c r="C166" s="245" t="s">
        <v>248</v>
      </c>
      <c r="D166" s="245" t="s">
        <v>274</v>
      </c>
      <c r="E166" s="246" t="s">
        <v>395</v>
      </c>
      <c r="F166" s="247" t="s">
        <v>396</v>
      </c>
      <c r="G166" s="248" t="s">
        <v>167</v>
      </c>
      <c r="H166" s="249">
        <v>8</v>
      </c>
      <c r="I166" s="250"/>
      <c r="J166" s="251">
        <f>ROUND(I166*H166,2)</f>
        <v>0</v>
      </c>
      <c r="K166" s="247" t="s">
        <v>21</v>
      </c>
      <c r="L166" s="252"/>
      <c r="M166" s="253" t="s">
        <v>21</v>
      </c>
      <c r="N166" s="254" t="s">
        <v>44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181</v>
      </c>
      <c r="AT166" s="216" t="s">
        <v>274</v>
      </c>
      <c r="AU166" s="216" t="s">
        <v>84</v>
      </c>
      <c r="AY166" s="18" t="s">
        <v>135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81</v>
      </c>
      <c r="BK166" s="217">
        <f>ROUND(I166*H166,2)</f>
        <v>0</v>
      </c>
      <c r="BL166" s="18" t="s">
        <v>142</v>
      </c>
      <c r="BM166" s="216" t="s">
        <v>647</v>
      </c>
    </row>
    <row r="167" s="13" customFormat="1">
      <c r="A167" s="13"/>
      <c r="B167" s="223"/>
      <c r="C167" s="224"/>
      <c r="D167" s="218" t="s">
        <v>146</v>
      </c>
      <c r="E167" s="225" t="s">
        <v>21</v>
      </c>
      <c r="F167" s="226" t="s">
        <v>648</v>
      </c>
      <c r="G167" s="224"/>
      <c r="H167" s="227">
        <v>8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146</v>
      </c>
      <c r="AU167" s="233" t="s">
        <v>84</v>
      </c>
      <c r="AV167" s="13" t="s">
        <v>84</v>
      </c>
      <c r="AW167" s="13" t="s">
        <v>34</v>
      </c>
      <c r="AX167" s="13" t="s">
        <v>73</v>
      </c>
      <c r="AY167" s="233" t="s">
        <v>135</v>
      </c>
    </row>
    <row r="168" s="14" customFormat="1">
      <c r="A168" s="14"/>
      <c r="B168" s="234"/>
      <c r="C168" s="235"/>
      <c r="D168" s="218" t="s">
        <v>146</v>
      </c>
      <c r="E168" s="236" t="s">
        <v>21</v>
      </c>
      <c r="F168" s="237" t="s">
        <v>148</v>
      </c>
      <c r="G168" s="235"/>
      <c r="H168" s="238">
        <v>8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4" t="s">
        <v>146</v>
      </c>
      <c r="AU168" s="244" t="s">
        <v>84</v>
      </c>
      <c r="AV168" s="14" t="s">
        <v>142</v>
      </c>
      <c r="AW168" s="14" t="s">
        <v>34</v>
      </c>
      <c r="AX168" s="14" t="s">
        <v>81</v>
      </c>
      <c r="AY168" s="244" t="s">
        <v>135</v>
      </c>
    </row>
    <row r="169" s="2" customFormat="1" ht="21.75" customHeight="1">
      <c r="A169" s="39"/>
      <c r="B169" s="40"/>
      <c r="C169" s="205" t="s">
        <v>253</v>
      </c>
      <c r="D169" s="205" t="s">
        <v>137</v>
      </c>
      <c r="E169" s="206" t="s">
        <v>400</v>
      </c>
      <c r="F169" s="207" t="s">
        <v>401</v>
      </c>
      <c r="G169" s="208" t="s">
        <v>167</v>
      </c>
      <c r="H169" s="209">
        <v>2</v>
      </c>
      <c r="I169" s="210"/>
      <c r="J169" s="211">
        <f>ROUND(I169*H169,2)</f>
        <v>0</v>
      </c>
      <c r="K169" s="207" t="s">
        <v>141</v>
      </c>
      <c r="L169" s="45"/>
      <c r="M169" s="212" t="s">
        <v>21</v>
      </c>
      <c r="N169" s="213" t="s">
        <v>44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142</v>
      </c>
      <c r="AT169" s="216" t="s">
        <v>137</v>
      </c>
      <c r="AU169" s="216" t="s">
        <v>84</v>
      </c>
      <c r="AY169" s="18" t="s">
        <v>135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81</v>
      </c>
      <c r="BK169" s="217">
        <f>ROUND(I169*H169,2)</f>
        <v>0</v>
      </c>
      <c r="BL169" s="18" t="s">
        <v>142</v>
      </c>
      <c r="BM169" s="216" t="s">
        <v>649</v>
      </c>
    </row>
    <row r="170" s="2" customFormat="1">
      <c r="A170" s="39"/>
      <c r="B170" s="40"/>
      <c r="C170" s="41"/>
      <c r="D170" s="218" t="s">
        <v>144</v>
      </c>
      <c r="E170" s="41"/>
      <c r="F170" s="219" t="s">
        <v>403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144</v>
      </c>
      <c r="AU170" s="18" t="s">
        <v>84</v>
      </c>
    </row>
    <row r="171" s="13" customFormat="1">
      <c r="A171" s="13"/>
      <c r="B171" s="223"/>
      <c r="C171" s="224"/>
      <c r="D171" s="218" t="s">
        <v>146</v>
      </c>
      <c r="E171" s="225" t="s">
        <v>21</v>
      </c>
      <c r="F171" s="226" t="s">
        <v>650</v>
      </c>
      <c r="G171" s="224"/>
      <c r="H171" s="227">
        <v>2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146</v>
      </c>
      <c r="AU171" s="233" t="s">
        <v>84</v>
      </c>
      <c r="AV171" s="13" t="s">
        <v>84</v>
      </c>
      <c r="AW171" s="13" t="s">
        <v>34</v>
      </c>
      <c r="AX171" s="13" t="s">
        <v>73</v>
      </c>
      <c r="AY171" s="233" t="s">
        <v>135</v>
      </c>
    </row>
    <row r="172" s="14" customFormat="1">
      <c r="A172" s="14"/>
      <c r="B172" s="234"/>
      <c r="C172" s="235"/>
      <c r="D172" s="218" t="s">
        <v>146</v>
      </c>
      <c r="E172" s="236" t="s">
        <v>21</v>
      </c>
      <c r="F172" s="237" t="s">
        <v>148</v>
      </c>
      <c r="G172" s="235"/>
      <c r="H172" s="238">
        <v>2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146</v>
      </c>
      <c r="AU172" s="244" t="s">
        <v>84</v>
      </c>
      <c r="AV172" s="14" t="s">
        <v>142</v>
      </c>
      <c r="AW172" s="14" t="s">
        <v>34</v>
      </c>
      <c r="AX172" s="14" t="s">
        <v>81</v>
      </c>
      <c r="AY172" s="244" t="s">
        <v>135</v>
      </c>
    </row>
    <row r="173" s="2" customFormat="1" ht="16.5" customHeight="1">
      <c r="A173" s="39"/>
      <c r="B173" s="40"/>
      <c r="C173" s="205" t="s">
        <v>258</v>
      </c>
      <c r="D173" s="205" t="s">
        <v>137</v>
      </c>
      <c r="E173" s="206" t="s">
        <v>651</v>
      </c>
      <c r="F173" s="207" t="s">
        <v>652</v>
      </c>
      <c r="G173" s="208" t="s">
        <v>167</v>
      </c>
      <c r="H173" s="209">
        <v>24</v>
      </c>
      <c r="I173" s="210"/>
      <c r="J173" s="211">
        <f>ROUND(I173*H173,2)</f>
        <v>0</v>
      </c>
      <c r="K173" s="207" t="s">
        <v>141</v>
      </c>
      <c r="L173" s="45"/>
      <c r="M173" s="212" t="s">
        <v>21</v>
      </c>
      <c r="N173" s="213" t="s">
        <v>44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142</v>
      </c>
      <c r="AT173" s="216" t="s">
        <v>137</v>
      </c>
      <c r="AU173" s="216" t="s">
        <v>84</v>
      </c>
      <c r="AY173" s="18" t="s">
        <v>135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81</v>
      </c>
      <c r="BK173" s="217">
        <f>ROUND(I173*H173,2)</f>
        <v>0</v>
      </c>
      <c r="BL173" s="18" t="s">
        <v>142</v>
      </c>
      <c r="BM173" s="216" t="s">
        <v>653</v>
      </c>
    </row>
    <row r="174" s="2" customFormat="1">
      <c r="A174" s="39"/>
      <c r="B174" s="40"/>
      <c r="C174" s="41"/>
      <c r="D174" s="218" t="s">
        <v>144</v>
      </c>
      <c r="E174" s="41"/>
      <c r="F174" s="219" t="s">
        <v>654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144</v>
      </c>
      <c r="AU174" s="18" t="s">
        <v>84</v>
      </c>
    </row>
    <row r="175" s="13" customFormat="1">
      <c r="A175" s="13"/>
      <c r="B175" s="223"/>
      <c r="C175" s="224"/>
      <c r="D175" s="218" t="s">
        <v>146</v>
      </c>
      <c r="E175" s="225" t="s">
        <v>21</v>
      </c>
      <c r="F175" s="226" t="s">
        <v>371</v>
      </c>
      <c r="G175" s="224"/>
      <c r="H175" s="227">
        <v>24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146</v>
      </c>
      <c r="AU175" s="233" t="s">
        <v>84</v>
      </c>
      <c r="AV175" s="13" t="s">
        <v>84</v>
      </c>
      <c r="AW175" s="13" t="s">
        <v>34</v>
      </c>
      <c r="AX175" s="13" t="s">
        <v>73</v>
      </c>
      <c r="AY175" s="233" t="s">
        <v>135</v>
      </c>
    </row>
    <row r="176" s="14" customFormat="1">
      <c r="A176" s="14"/>
      <c r="B176" s="234"/>
      <c r="C176" s="235"/>
      <c r="D176" s="218" t="s">
        <v>146</v>
      </c>
      <c r="E176" s="236" t="s">
        <v>21</v>
      </c>
      <c r="F176" s="237" t="s">
        <v>148</v>
      </c>
      <c r="G176" s="235"/>
      <c r="H176" s="238">
        <v>24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4" t="s">
        <v>146</v>
      </c>
      <c r="AU176" s="244" t="s">
        <v>84</v>
      </c>
      <c r="AV176" s="14" t="s">
        <v>142</v>
      </c>
      <c r="AW176" s="14" t="s">
        <v>34</v>
      </c>
      <c r="AX176" s="14" t="s">
        <v>81</v>
      </c>
      <c r="AY176" s="244" t="s">
        <v>135</v>
      </c>
    </row>
    <row r="177" s="2" customFormat="1" ht="16.5" customHeight="1">
      <c r="A177" s="39"/>
      <c r="B177" s="40"/>
      <c r="C177" s="205" t="s">
        <v>264</v>
      </c>
      <c r="D177" s="205" t="s">
        <v>137</v>
      </c>
      <c r="E177" s="206" t="s">
        <v>418</v>
      </c>
      <c r="F177" s="207" t="s">
        <v>419</v>
      </c>
      <c r="G177" s="208" t="s">
        <v>167</v>
      </c>
      <c r="H177" s="209">
        <v>6</v>
      </c>
      <c r="I177" s="210"/>
      <c r="J177" s="211">
        <f>ROUND(I177*H177,2)</f>
        <v>0</v>
      </c>
      <c r="K177" s="207" t="s">
        <v>21</v>
      </c>
      <c r="L177" s="45"/>
      <c r="M177" s="212" t="s">
        <v>21</v>
      </c>
      <c r="N177" s="213" t="s">
        <v>44</v>
      </c>
      <c r="O177" s="85"/>
      <c r="P177" s="214">
        <f>O177*H177</f>
        <v>0</v>
      </c>
      <c r="Q177" s="214">
        <v>0.0094000000000000004</v>
      </c>
      <c r="R177" s="214">
        <f>Q177*H177</f>
        <v>0.056400000000000006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142</v>
      </c>
      <c r="AT177" s="216" t="s">
        <v>137</v>
      </c>
      <c r="AU177" s="216" t="s">
        <v>84</v>
      </c>
      <c r="AY177" s="18" t="s">
        <v>135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81</v>
      </c>
      <c r="BK177" s="217">
        <f>ROUND(I177*H177,2)</f>
        <v>0</v>
      </c>
      <c r="BL177" s="18" t="s">
        <v>142</v>
      </c>
      <c r="BM177" s="216" t="s">
        <v>655</v>
      </c>
    </row>
    <row r="178" s="13" customFormat="1">
      <c r="A178" s="13"/>
      <c r="B178" s="223"/>
      <c r="C178" s="224"/>
      <c r="D178" s="218" t="s">
        <v>146</v>
      </c>
      <c r="E178" s="225" t="s">
        <v>21</v>
      </c>
      <c r="F178" s="226" t="s">
        <v>656</v>
      </c>
      <c r="G178" s="224"/>
      <c r="H178" s="227">
        <v>6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146</v>
      </c>
      <c r="AU178" s="233" t="s">
        <v>84</v>
      </c>
      <c r="AV178" s="13" t="s">
        <v>84</v>
      </c>
      <c r="AW178" s="13" t="s">
        <v>34</v>
      </c>
      <c r="AX178" s="13" t="s">
        <v>73</v>
      </c>
      <c r="AY178" s="233" t="s">
        <v>135</v>
      </c>
    </row>
    <row r="179" s="14" customFormat="1">
      <c r="A179" s="14"/>
      <c r="B179" s="234"/>
      <c r="C179" s="235"/>
      <c r="D179" s="218" t="s">
        <v>146</v>
      </c>
      <c r="E179" s="236" t="s">
        <v>21</v>
      </c>
      <c r="F179" s="237" t="s">
        <v>148</v>
      </c>
      <c r="G179" s="235"/>
      <c r="H179" s="238">
        <v>6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146</v>
      </c>
      <c r="AU179" s="244" t="s">
        <v>84</v>
      </c>
      <c r="AV179" s="14" t="s">
        <v>142</v>
      </c>
      <c r="AW179" s="14" t="s">
        <v>34</v>
      </c>
      <c r="AX179" s="14" t="s">
        <v>81</v>
      </c>
      <c r="AY179" s="244" t="s">
        <v>135</v>
      </c>
    </row>
    <row r="180" s="2" customFormat="1" ht="16.5" customHeight="1">
      <c r="A180" s="39"/>
      <c r="B180" s="40"/>
      <c r="C180" s="245" t="s">
        <v>268</v>
      </c>
      <c r="D180" s="245" t="s">
        <v>274</v>
      </c>
      <c r="E180" s="246" t="s">
        <v>423</v>
      </c>
      <c r="F180" s="247" t="s">
        <v>424</v>
      </c>
      <c r="G180" s="248" t="s">
        <v>167</v>
      </c>
      <c r="H180" s="249">
        <v>6</v>
      </c>
      <c r="I180" s="250"/>
      <c r="J180" s="251">
        <f>ROUND(I180*H180,2)</f>
        <v>0</v>
      </c>
      <c r="K180" s="247" t="s">
        <v>21</v>
      </c>
      <c r="L180" s="252"/>
      <c r="M180" s="253" t="s">
        <v>21</v>
      </c>
      <c r="N180" s="254" t="s">
        <v>44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181</v>
      </c>
      <c r="AT180" s="216" t="s">
        <v>274</v>
      </c>
      <c r="AU180" s="216" t="s">
        <v>84</v>
      </c>
      <c r="AY180" s="18" t="s">
        <v>135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81</v>
      </c>
      <c r="BK180" s="217">
        <f>ROUND(I180*H180,2)</f>
        <v>0</v>
      </c>
      <c r="BL180" s="18" t="s">
        <v>142</v>
      </c>
      <c r="BM180" s="216" t="s">
        <v>657</v>
      </c>
    </row>
    <row r="181" s="13" customFormat="1">
      <c r="A181" s="13"/>
      <c r="B181" s="223"/>
      <c r="C181" s="224"/>
      <c r="D181" s="218" t="s">
        <v>146</v>
      </c>
      <c r="E181" s="225" t="s">
        <v>21</v>
      </c>
      <c r="F181" s="226" t="s">
        <v>658</v>
      </c>
      <c r="G181" s="224"/>
      <c r="H181" s="227">
        <v>6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3" t="s">
        <v>146</v>
      </c>
      <c r="AU181" s="233" t="s">
        <v>84</v>
      </c>
      <c r="AV181" s="13" t="s">
        <v>84</v>
      </c>
      <c r="AW181" s="13" t="s">
        <v>34</v>
      </c>
      <c r="AX181" s="13" t="s">
        <v>73</v>
      </c>
      <c r="AY181" s="233" t="s">
        <v>135</v>
      </c>
    </row>
    <row r="182" s="14" customFormat="1">
      <c r="A182" s="14"/>
      <c r="B182" s="234"/>
      <c r="C182" s="235"/>
      <c r="D182" s="218" t="s">
        <v>146</v>
      </c>
      <c r="E182" s="236" t="s">
        <v>21</v>
      </c>
      <c r="F182" s="237" t="s">
        <v>148</v>
      </c>
      <c r="G182" s="235"/>
      <c r="H182" s="238">
        <v>6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4" t="s">
        <v>146</v>
      </c>
      <c r="AU182" s="244" t="s">
        <v>84</v>
      </c>
      <c r="AV182" s="14" t="s">
        <v>142</v>
      </c>
      <c r="AW182" s="14" t="s">
        <v>34</v>
      </c>
      <c r="AX182" s="14" t="s">
        <v>81</v>
      </c>
      <c r="AY182" s="244" t="s">
        <v>135</v>
      </c>
    </row>
    <row r="183" s="2" customFormat="1">
      <c r="A183" s="39"/>
      <c r="B183" s="40"/>
      <c r="C183" s="205" t="s">
        <v>273</v>
      </c>
      <c r="D183" s="205" t="s">
        <v>137</v>
      </c>
      <c r="E183" s="206" t="s">
        <v>428</v>
      </c>
      <c r="F183" s="207" t="s">
        <v>429</v>
      </c>
      <c r="G183" s="208" t="s">
        <v>167</v>
      </c>
      <c r="H183" s="209">
        <v>8</v>
      </c>
      <c r="I183" s="210"/>
      <c r="J183" s="211">
        <f>ROUND(I183*H183,2)</f>
        <v>0</v>
      </c>
      <c r="K183" s="207" t="s">
        <v>141</v>
      </c>
      <c r="L183" s="45"/>
      <c r="M183" s="212" t="s">
        <v>21</v>
      </c>
      <c r="N183" s="213" t="s">
        <v>44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142</v>
      </c>
      <c r="AT183" s="216" t="s">
        <v>137</v>
      </c>
      <c r="AU183" s="216" t="s">
        <v>84</v>
      </c>
      <c r="AY183" s="18" t="s">
        <v>135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81</v>
      </c>
      <c r="BK183" s="217">
        <f>ROUND(I183*H183,2)</f>
        <v>0</v>
      </c>
      <c r="BL183" s="18" t="s">
        <v>142</v>
      </c>
      <c r="BM183" s="216" t="s">
        <v>659</v>
      </c>
    </row>
    <row r="184" s="2" customFormat="1">
      <c r="A184" s="39"/>
      <c r="B184" s="40"/>
      <c r="C184" s="41"/>
      <c r="D184" s="218" t="s">
        <v>144</v>
      </c>
      <c r="E184" s="41"/>
      <c r="F184" s="219" t="s">
        <v>431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144</v>
      </c>
      <c r="AU184" s="18" t="s">
        <v>84</v>
      </c>
    </row>
    <row r="185" s="13" customFormat="1">
      <c r="A185" s="13"/>
      <c r="B185" s="223"/>
      <c r="C185" s="224"/>
      <c r="D185" s="218" t="s">
        <v>146</v>
      </c>
      <c r="E185" s="225" t="s">
        <v>21</v>
      </c>
      <c r="F185" s="226" t="s">
        <v>660</v>
      </c>
      <c r="G185" s="224"/>
      <c r="H185" s="227">
        <v>2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146</v>
      </c>
      <c r="AU185" s="233" t="s">
        <v>84</v>
      </c>
      <c r="AV185" s="13" t="s">
        <v>84</v>
      </c>
      <c r="AW185" s="13" t="s">
        <v>34</v>
      </c>
      <c r="AX185" s="13" t="s">
        <v>73</v>
      </c>
      <c r="AY185" s="233" t="s">
        <v>135</v>
      </c>
    </row>
    <row r="186" s="13" customFormat="1">
      <c r="A186" s="13"/>
      <c r="B186" s="223"/>
      <c r="C186" s="224"/>
      <c r="D186" s="218" t="s">
        <v>146</v>
      </c>
      <c r="E186" s="225" t="s">
        <v>21</v>
      </c>
      <c r="F186" s="226" t="s">
        <v>661</v>
      </c>
      <c r="G186" s="224"/>
      <c r="H186" s="227">
        <v>6</v>
      </c>
      <c r="I186" s="228"/>
      <c r="J186" s="224"/>
      <c r="K186" s="224"/>
      <c r="L186" s="229"/>
      <c r="M186" s="230"/>
      <c r="N186" s="231"/>
      <c r="O186" s="231"/>
      <c r="P186" s="231"/>
      <c r="Q186" s="231"/>
      <c r="R186" s="231"/>
      <c r="S186" s="231"/>
      <c r="T186" s="23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3" t="s">
        <v>146</v>
      </c>
      <c r="AU186" s="233" t="s">
        <v>84</v>
      </c>
      <c r="AV186" s="13" t="s">
        <v>84</v>
      </c>
      <c r="AW186" s="13" t="s">
        <v>34</v>
      </c>
      <c r="AX186" s="13" t="s">
        <v>73</v>
      </c>
      <c r="AY186" s="233" t="s">
        <v>135</v>
      </c>
    </row>
    <row r="187" s="14" customFormat="1">
      <c r="A187" s="14"/>
      <c r="B187" s="234"/>
      <c r="C187" s="235"/>
      <c r="D187" s="218" t="s">
        <v>146</v>
      </c>
      <c r="E187" s="236" t="s">
        <v>21</v>
      </c>
      <c r="F187" s="237" t="s">
        <v>148</v>
      </c>
      <c r="G187" s="235"/>
      <c r="H187" s="238">
        <v>8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4" t="s">
        <v>146</v>
      </c>
      <c r="AU187" s="244" t="s">
        <v>84</v>
      </c>
      <c r="AV187" s="14" t="s">
        <v>142</v>
      </c>
      <c r="AW187" s="14" t="s">
        <v>34</v>
      </c>
      <c r="AX187" s="14" t="s">
        <v>81</v>
      </c>
      <c r="AY187" s="244" t="s">
        <v>135</v>
      </c>
    </row>
    <row r="188" s="2" customFormat="1" ht="16.5" customHeight="1">
      <c r="A188" s="39"/>
      <c r="B188" s="40"/>
      <c r="C188" s="245" t="s">
        <v>280</v>
      </c>
      <c r="D188" s="245" t="s">
        <v>274</v>
      </c>
      <c r="E188" s="246" t="s">
        <v>435</v>
      </c>
      <c r="F188" s="247" t="s">
        <v>662</v>
      </c>
      <c r="G188" s="248" t="s">
        <v>277</v>
      </c>
      <c r="H188" s="249">
        <v>1.5</v>
      </c>
      <c r="I188" s="250"/>
      <c r="J188" s="251">
        <f>ROUND(I188*H188,2)</f>
        <v>0</v>
      </c>
      <c r="K188" s="247" t="s">
        <v>141</v>
      </c>
      <c r="L188" s="252"/>
      <c r="M188" s="253" t="s">
        <v>21</v>
      </c>
      <c r="N188" s="254" t="s">
        <v>44</v>
      </c>
      <c r="O188" s="85"/>
      <c r="P188" s="214">
        <f>O188*H188</f>
        <v>0</v>
      </c>
      <c r="Q188" s="214">
        <v>0.001</v>
      </c>
      <c r="R188" s="214">
        <f>Q188*H188</f>
        <v>0.0015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181</v>
      </c>
      <c r="AT188" s="216" t="s">
        <v>274</v>
      </c>
      <c r="AU188" s="216" t="s">
        <v>84</v>
      </c>
      <c r="AY188" s="18" t="s">
        <v>135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81</v>
      </c>
      <c r="BK188" s="217">
        <f>ROUND(I188*H188,2)</f>
        <v>0</v>
      </c>
      <c r="BL188" s="18" t="s">
        <v>142</v>
      </c>
      <c r="BM188" s="216" t="s">
        <v>663</v>
      </c>
    </row>
    <row r="189" s="15" customFormat="1">
      <c r="A189" s="15"/>
      <c r="B189" s="255"/>
      <c r="C189" s="256"/>
      <c r="D189" s="218" t="s">
        <v>146</v>
      </c>
      <c r="E189" s="257" t="s">
        <v>21</v>
      </c>
      <c r="F189" s="258" t="s">
        <v>438</v>
      </c>
      <c r="G189" s="256"/>
      <c r="H189" s="257" t="s">
        <v>21</v>
      </c>
      <c r="I189" s="259"/>
      <c r="J189" s="256"/>
      <c r="K189" s="256"/>
      <c r="L189" s="260"/>
      <c r="M189" s="261"/>
      <c r="N189" s="262"/>
      <c r="O189" s="262"/>
      <c r="P189" s="262"/>
      <c r="Q189" s="262"/>
      <c r="R189" s="262"/>
      <c r="S189" s="262"/>
      <c r="T189" s="26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4" t="s">
        <v>146</v>
      </c>
      <c r="AU189" s="264" t="s">
        <v>84</v>
      </c>
      <c r="AV189" s="15" t="s">
        <v>81</v>
      </c>
      <c r="AW189" s="15" t="s">
        <v>34</v>
      </c>
      <c r="AX189" s="15" t="s">
        <v>73</v>
      </c>
      <c r="AY189" s="264" t="s">
        <v>135</v>
      </c>
    </row>
    <row r="190" s="13" customFormat="1">
      <c r="A190" s="13"/>
      <c r="B190" s="223"/>
      <c r="C190" s="224"/>
      <c r="D190" s="218" t="s">
        <v>146</v>
      </c>
      <c r="E190" s="225" t="s">
        <v>21</v>
      </c>
      <c r="F190" s="226" t="s">
        <v>664</v>
      </c>
      <c r="G190" s="224"/>
      <c r="H190" s="227">
        <v>0.59999999999999998</v>
      </c>
      <c r="I190" s="228"/>
      <c r="J190" s="224"/>
      <c r="K190" s="224"/>
      <c r="L190" s="229"/>
      <c r="M190" s="230"/>
      <c r="N190" s="231"/>
      <c r="O190" s="231"/>
      <c r="P190" s="231"/>
      <c r="Q190" s="231"/>
      <c r="R190" s="231"/>
      <c r="S190" s="231"/>
      <c r="T190" s="23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3" t="s">
        <v>146</v>
      </c>
      <c r="AU190" s="233" t="s">
        <v>84</v>
      </c>
      <c r="AV190" s="13" t="s">
        <v>84</v>
      </c>
      <c r="AW190" s="13" t="s">
        <v>34</v>
      </c>
      <c r="AX190" s="13" t="s">
        <v>73</v>
      </c>
      <c r="AY190" s="233" t="s">
        <v>135</v>
      </c>
    </row>
    <row r="191" s="13" customFormat="1">
      <c r="A191" s="13"/>
      <c r="B191" s="223"/>
      <c r="C191" s="224"/>
      <c r="D191" s="218" t="s">
        <v>146</v>
      </c>
      <c r="E191" s="225" t="s">
        <v>21</v>
      </c>
      <c r="F191" s="226" t="s">
        <v>665</v>
      </c>
      <c r="G191" s="224"/>
      <c r="H191" s="227">
        <v>0.80000000000000004</v>
      </c>
      <c r="I191" s="228"/>
      <c r="J191" s="224"/>
      <c r="K191" s="224"/>
      <c r="L191" s="229"/>
      <c r="M191" s="230"/>
      <c r="N191" s="231"/>
      <c r="O191" s="231"/>
      <c r="P191" s="231"/>
      <c r="Q191" s="231"/>
      <c r="R191" s="231"/>
      <c r="S191" s="231"/>
      <c r="T191" s="23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3" t="s">
        <v>146</v>
      </c>
      <c r="AU191" s="233" t="s">
        <v>84</v>
      </c>
      <c r="AV191" s="13" t="s">
        <v>84</v>
      </c>
      <c r="AW191" s="13" t="s">
        <v>34</v>
      </c>
      <c r="AX191" s="13" t="s">
        <v>73</v>
      </c>
      <c r="AY191" s="233" t="s">
        <v>135</v>
      </c>
    </row>
    <row r="192" s="13" customFormat="1">
      <c r="A192" s="13"/>
      <c r="B192" s="223"/>
      <c r="C192" s="224"/>
      <c r="D192" s="218" t="s">
        <v>146</v>
      </c>
      <c r="E192" s="225" t="s">
        <v>21</v>
      </c>
      <c r="F192" s="226" t="s">
        <v>666</v>
      </c>
      <c r="G192" s="224"/>
      <c r="H192" s="227">
        <v>0.10000000000000001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3" t="s">
        <v>146</v>
      </c>
      <c r="AU192" s="233" t="s">
        <v>84</v>
      </c>
      <c r="AV192" s="13" t="s">
        <v>84</v>
      </c>
      <c r="AW192" s="13" t="s">
        <v>34</v>
      </c>
      <c r="AX192" s="13" t="s">
        <v>73</v>
      </c>
      <c r="AY192" s="233" t="s">
        <v>135</v>
      </c>
    </row>
    <row r="193" s="14" customFormat="1">
      <c r="A193" s="14"/>
      <c r="B193" s="234"/>
      <c r="C193" s="235"/>
      <c r="D193" s="218" t="s">
        <v>146</v>
      </c>
      <c r="E193" s="236" t="s">
        <v>21</v>
      </c>
      <c r="F193" s="237" t="s">
        <v>148</v>
      </c>
      <c r="G193" s="235"/>
      <c r="H193" s="238">
        <v>1.5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4" t="s">
        <v>146</v>
      </c>
      <c r="AU193" s="244" t="s">
        <v>84</v>
      </c>
      <c r="AV193" s="14" t="s">
        <v>142</v>
      </c>
      <c r="AW193" s="14" t="s">
        <v>34</v>
      </c>
      <c r="AX193" s="14" t="s">
        <v>81</v>
      </c>
      <c r="AY193" s="244" t="s">
        <v>135</v>
      </c>
    </row>
    <row r="194" s="2" customFormat="1">
      <c r="A194" s="39"/>
      <c r="B194" s="40"/>
      <c r="C194" s="205" t="s">
        <v>286</v>
      </c>
      <c r="D194" s="205" t="s">
        <v>137</v>
      </c>
      <c r="E194" s="206" t="s">
        <v>443</v>
      </c>
      <c r="F194" s="207" t="s">
        <v>444</v>
      </c>
      <c r="G194" s="208" t="s">
        <v>445</v>
      </c>
      <c r="H194" s="209">
        <v>0.059999999999999998</v>
      </c>
      <c r="I194" s="210"/>
      <c r="J194" s="211">
        <f>ROUND(I194*H194,2)</f>
        <v>0</v>
      </c>
      <c r="K194" s="207" t="s">
        <v>141</v>
      </c>
      <c r="L194" s="45"/>
      <c r="M194" s="212" t="s">
        <v>21</v>
      </c>
      <c r="N194" s="213" t="s">
        <v>44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142</v>
      </c>
      <c r="AT194" s="216" t="s">
        <v>137</v>
      </c>
      <c r="AU194" s="216" t="s">
        <v>84</v>
      </c>
      <c r="AY194" s="18" t="s">
        <v>135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81</v>
      </c>
      <c r="BK194" s="217">
        <f>ROUND(I194*H194,2)</f>
        <v>0</v>
      </c>
      <c r="BL194" s="18" t="s">
        <v>142</v>
      </c>
      <c r="BM194" s="216" t="s">
        <v>667</v>
      </c>
    </row>
    <row r="195" s="2" customFormat="1">
      <c r="A195" s="39"/>
      <c r="B195" s="40"/>
      <c r="C195" s="41"/>
      <c r="D195" s="218" t="s">
        <v>144</v>
      </c>
      <c r="E195" s="41"/>
      <c r="F195" s="219" t="s">
        <v>447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144</v>
      </c>
      <c r="AU195" s="18" t="s">
        <v>84</v>
      </c>
    </row>
    <row r="196" s="13" customFormat="1">
      <c r="A196" s="13"/>
      <c r="B196" s="223"/>
      <c r="C196" s="224"/>
      <c r="D196" s="218" t="s">
        <v>146</v>
      </c>
      <c r="E196" s="225" t="s">
        <v>21</v>
      </c>
      <c r="F196" s="226" t="s">
        <v>668</v>
      </c>
      <c r="G196" s="224"/>
      <c r="H196" s="227">
        <v>0.059999999999999998</v>
      </c>
      <c r="I196" s="228"/>
      <c r="J196" s="224"/>
      <c r="K196" s="224"/>
      <c r="L196" s="229"/>
      <c r="M196" s="230"/>
      <c r="N196" s="231"/>
      <c r="O196" s="231"/>
      <c r="P196" s="231"/>
      <c r="Q196" s="231"/>
      <c r="R196" s="231"/>
      <c r="S196" s="231"/>
      <c r="T196" s="23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3" t="s">
        <v>146</v>
      </c>
      <c r="AU196" s="233" t="s">
        <v>84</v>
      </c>
      <c r="AV196" s="13" t="s">
        <v>84</v>
      </c>
      <c r="AW196" s="13" t="s">
        <v>34</v>
      </c>
      <c r="AX196" s="13" t="s">
        <v>73</v>
      </c>
      <c r="AY196" s="233" t="s">
        <v>135</v>
      </c>
    </row>
    <row r="197" s="14" customFormat="1">
      <c r="A197" s="14"/>
      <c r="B197" s="234"/>
      <c r="C197" s="235"/>
      <c r="D197" s="218" t="s">
        <v>146</v>
      </c>
      <c r="E197" s="236" t="s">
        <v>21</v>
      </c>
      <c r="F197" s="237" t="s">
        <v>148</v>
      </c>
      <c r="G197" s="235"/>
      <c r="H197" s="238">
        <v>0.059999999999999998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4" t="s">
        <v>146</v>
      </c>
      <c r="AU197" s="244" t="s">
        <v>84</v>
      </c>
      <c r="AV197" s="14" t="s">
        <v>142</v>
      </c>
      <c r="AW197" s="14" t="s">
        <v>34</v>
      </c>
      <c r="AX197" s="14" t="s">
        <v>81</v>
      </c>
      <c r="AY197" s="244" t="s">
        <v>135</v>
      </c>
    </row>
    <row r="198" s="2" customFormat="1" ht="21.75" customHeight="1">
      <c r="A198" s="39"/>
      <c r="B198" s="40"/>
      <c r="C198" s="245" t="s">
        <v>292</v>
      </c>
      <c r="D198" s="245" t="s">
        <v>274</v>
      </c>
      <c r="E198" s="246" t="s">
        <v>450</v>
      </c>
      <c r="F198" s="247" t="s">
        <v>451</v>
      </c>
      <c r="G198" s="248" t="s">
        <v>277</v>
      </c>
      <c r="H198" s="249">
        <v>1.8</v>
      </c>
      <c r="I198" s="250"/>
      <c r="J198" s="251">
        <f>ROUND(I198*H198,2)</f>
        <v>0</v>
      </c>
      <c r="K198" s="247" t="s">
        <v>141</v>
      </c>
      <c r="L198" s="252"/>
      <c r="M198" s="253" t="s">
        <v>21</v>
      </c>
      <c r="N198" s="254" t="s">
        <v>44</v>
      </c>
      <c r="O198" s="85"/>
      <c r="P198" s="214">
        <f>O198*H198</f>
        <v>0</v>
      </c>
      <c r="Q198" s="214">
        <v>0.001</v>
      </c>
      <c r="R198" s="214">
        <f>Q198*H198</f>
        <v>0.0018000000000000002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181</v>
      </c>
      <c r="AT198" s="216" t="s">
        <v>274</v>
      </c>
      <c r="AU198" s="216" t="s">
        <v>84</v>
      </c>
      <c r="AY198" s="18" t="s">
        <v>135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81</v>
      </c>
      <c r="BK198" s="217">
        <f>ROUND(I198*H198,2)</f>
        <v>0</v>
      </c>
      <c r="BL198" s="18" t="s">
        <v>142</v>
      </c>
      <c r="BM198" s="216" t="s">
        <v>669</v>
      </c>
    </row>
    <row r="199" s="13" customFormat="1">
      <c r="A199" s="13"/>
      <c r="B199" s="223"/>
      <c r="C199" s="224"/>
      <c r="D199" s="218" t="s">
        <v>146</v>
      </c>
      <c r="E199" s="225" t="s">
        <v>21</v>
      </c>
      <c r="F199" s="226" t="s">
        <v>670</v>
      </c>
      <c r="G199" s="224"/>
      <c r="H199" s="227">
        <v>1.8</v>
      </c>
      <c r="I199" s="228"/>
      <c r="J199" s="224"/>
      <c r="K199" s="224"/>
      <c r="L199" s="229"/>
      <c r="M199" s="230"/>
      <c r="N199" s="231"/>
      <c r="O199" s="231"/>
      <c r="P199" s="231"/>
      <c r="Q199" s="231"/>
      <c r="R199" s="231"/>
      <c r="S199" s="231"/>
      <c r="T199" s="23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3" t="s">
        <v>146</v>
      </c>
      <c r="AU199" s="233" t="s">
        <v>84</v>
      </c>
      <c r="AV199" s="13" t="s">
        <v>84</v>
      </c>
      <c r="AW199" s="13" t="s">
        <v>34</v>
      </c>
      <c r="AX199" s="13" t="s">
        <v>73</v>
      </c>
      <c r="AY199" s="233" t="s">
        <v>135</v>
      </c>
    </row>
    <row r="200" s="14" customFormat="1">
      <c r="A200" s="14"/>
      <c r="B200" s="234"/>
      <c r="C200" s="235"/>
      <c r="D200" s="218" t="s">
        <v>146</v>
      </c>
      <c r="E200" s="236" t="s">
        <v>21</v>
      </c>
      <c r="F200" s="237" t="s">
        <v>148</v>
      </c>
      <c r="G200" s="235"/>
      <c r="H200" s="238">
        <v>1.8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4" t="s">
        <v>146</v>
      </c>
      <c r="AU200" s="244" t="s">
        <v>84</v>
      </c>
      <c r="AV200" s="14" t="s">
        <v>142</v>
      </c>
      <c r="AW200" s="14" t="s">
        <v>34</v>
      </c>
      <c r="AX200" s="14" t="s">
        <v>81</v>
      </c>
      <c r="AY200" s="244" t="s">
        <v>135</v>
      </c>
    </row>
    <row r="201" s="2" customFormat="1" ht="21.75" customHeight="1">
      <c r="A201" s="39"/>
      <c r="B201" s="40"/>
      <c r="C201" s="205" t="s">
        <v>297</v>
      </c>
      <c r="D201" s="205" t="s">
        <v>137</v>
      </c>
      <c r="E201" s="206" t="s">
        <v>460</v>
      </c>
      <c r="F201" s="207" t="s">
        <v>461</v>
      </c>
      <c r="G201" s="208" t="s">
        <v>167</v>
      </c>
      <c r="H201" s="209">
        <v>110</v>
      </c>
      <c r="I201" s="210"/>
      <c r="J201" s="211">
        <f>ROUND(I201*H201,2)</f>
        <v>0</v>
      </c>
      <c r="K201" s="207" t="s">
        <v>141</v>
      </c>
      <c r="L201" s="45"/>
      <c r="M201" s="212" t="s">
        <v>21</v>
      </c>
      <c r="N201" s="213" t="s">
        <v>44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142</v>
      </c>
      <c r="AT201" s="216" t="s">
        <v>137</v>
      </c>
      <c r="AU201" s="216" t="s">
        <v>84</v>
      </c>
      <c r="AY201" s="18" t="s">
        <v>135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81</v>
      </c>
      <c r="BK201" s="217">
        <f>ROUND(I201*H201,2)</f>
        <v>0</v>
      </c>
      <c r="BL201" s="18" t="s">
        <v>142</v>
      </c>
      <c r="BM201" s="216" t="s">
        <v>462</v>
      </c>
    </row>
    <row r="202" s="2" customFormat="1">
      <c r="A202" s="39"/>
      <c r="B202" s="40"/>
      <c r="C202" s="41"/>
      <c r="D202" s="218" t="s">
        <v>144</v>
      </c>
      <c r="E202" s="41"/>
      <c r="F202" s="219" t="s">
        <v>463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144</v>
      </c>
      <c r="AU202" s="18" t="s">
        <v>84</v>
      </c>
    </row>
    <row r="203" s="13" customFormat="1">
      <c r="A203" s="13"/>
      <c r="B203" s="223"/>
      <c r="C203" s="224"/>
      <c r="D203" s="218" t="s">
        <v>146</v>
      </c>
      <c r="E203" s="225" t="s">
        <v>21</v>
      </c>
      <c r="F203" s="226" t="s">
        <v>290</v>
      </c>
      <c r="G203" s="224"/>
      <c r="H203" s="227">
        <v>23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3" t="s">
        <v>146</v>
      </c>
      <c r="AU203" s="233" t="s">
        <v>84</v>
      </c>
      <c r="AV203" s="13" t="s">
        <v>84</v>
      </c>
      <c r="AW203" s="13" t="s">
        <v>34</v>
      </c>
      <c r="AX203" s="13" t="s">
        <v>73</v>
      </c>
      <c r="AY203" s="233" t="s">
        <v>135</v>
      </c>
    </row>
    <row r="204" s="13" customFormat="1">
      <c r="A204" s="13"/>
      <c r="B204" s="223"/>
      <c r="C204" s="224"/>
      <c r="D204" s="218" t="s">
        <v>146</v>
      </c>
      <c r="E204" s="225" t="s">
        <v>21</v>
      </c>
      <c r="F204" s="226" t="s">
        <v>291</v>
      </c>
      <c r="G204" s="224"/>
      <c r="H204" s="227">
        <v>87</v>
      </c>
      <c r="I204" s="228"/>
      <c r="J204" s="224"/>
      <c r="K204" s="224"/>
      <c r="L204" s="229"/>
      <c r="M204" s="230"/>
      <c r="N204" s="231"/>
      <c r="O204" s="231"/>
      <c r="P204" s="231"/>
      <c r="Q204" s="231"/>
      <c r="R204" s="231"/>
      <c r="S204" s="231"/>
      <c r="T204" s="23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3" t="s">
        <v>146</v>
      </c>
      <c r="AU204" s="233" t="s">
        <v>84</v>
      </c>
      <c r="AV204" s="13" t="s">
        <v>84</v>
      </c>
      <c r="AW204" s="13" t="s">
        <v>34</v>
      </c>
      <c r="AX204" s="13" t="s">
        <v>73</v>
      </c>
      <c r="AY204" s="233" t="s">
        <v>135</v>
      </c>
    </row>
    <row r="205" s="14" customFormat="1">
      <c r="A205" s="14"/>
      <c r="B205" s="234"/>
      <c r="C205" s="235"/>
      <c r="D205" s="218" t="s">
        <v>146</v>
      </c>
      <c r="E205" s="236" t="s">
        <v>21</v>
      </c>
      <c r="F205" s="237" t="s">
        <v>148</v>
      </c>
      <c r="G205" s="235"/>
      <c r="H205" s="238">
        <v>110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4" t="s">
        <v>146</v>
      </c>
      <c r="AU205" s="244" t="s">
        <v>84</v>
      </c>
      <c r="AV205" s="14" t="s">
        <v>142</v>
      </c>
      <c r="AW205" s="14" t="s">
        <v>34</v>
      </c>
      <c r="AX205" s="14" t="s">
        <v>81</v>
      </c>
      <c r="AY205" s="244" t="s">
        <v>135</v>
      </c>
    </row>
    <row r="206" s="2" customFormat="1" ht="16.5" customHeight="1">
      <c r="A206" s="39"/>
      <c r="B206" s="40"/>
      <c r="C206" s="205" t="s">
        <v>302</v>
      </c>
      <c r="D206" s="205" t="s">
        <v>137</v>
      </c>
      <c r="E206" s="206" t="s">
        <v>465</v>
      </c>
      <c r="F206" s="207" t="s">
        <v>466</v>
      </c>
      <c r="G206" s="208" t="s">
        <v>140</v>
      </c>
      <c r="H206" s="209">
        <v>6.7999999999999998</v>
      </c>
      <c r="I206" s="210"/>
      <c r="J206" s="211">
        <f>ROUND(I206*H206,2)</f>
        <v>0</v>
      </c>
      <c r="K206" s="207" t="s">
        <v>141</v>
      </c>
      <c r="L206" s="45"/>
      <c r="M206" s="212" t="s">
        <v>21</v>
      </c>
      <c r="N206" s="213" t="s">
        <v>44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142</v>
      </c>
      <c r="AT206" s="216" t="s">
        <v>137</v>
      </c>
      <c r="AU206" s="216" t="s">
        <v>84</v>
      </c>
      <c r="AY206" s="18" t="s">
        <v>135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81</v>
      </c>
      <c r="BK206" s="217">
        <f>ROUND(I206*H206,2)</f>
        <v>0</v>
      </c>
      <c r="BL206" s="18" t="s">
        <v>142</v>
      </c>
      <c r="BM206" s="216" t="s">
        <v>671</v>
      </c>
    </row>
    <row r="207" s="2" customFormat="1">
      <c r="A207" s="39"/>
      <c r="B207" s="40"/>
      <c r="C207" s="41"/>
      <c r="D207" s="218" t="s">
        <v>144</v>
      </c>
      <c r="E207" s="41"/>
      <c r="F207" s="219" t="s">
        <v>468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144</v>
      </c>
      <c r="AU207" s="18" t="s">
        <v>84</v>
      </c>
    </row>
    <row r="208" s="13" customFormat="1">
      <c r="A208" s="13"/>
      <c r="B208" s="223"/>
      <c r="C208" s="224"/>
      <c r="D208" s="218" t="s">
        <v>146</v>
      </c>
      <c r="E208" s="225" t="s">
        <v>21</v>
      </c>
      <c r="F208" s="226" t="s">
        <v>672</v>
      </c>
      <c r="G208" s="224"/>
      <c r="H208" s="227">
        <v>4.7999999999999998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146</v>
      </c>
      <c r="AU208" s="233" t="s">
        <v>84</v>
      </c>
      <c r="AV208" s="13" t="s">
        <v>84</v>
      </c>
      <c r="AW208" s="13" t="s">
        <v>34</v>
      </c>
      <c r="AX208" s="13" t="s">
        <v>73</v>
      </c>
      <c r="AY208" s="233" t="s">
        <v>135</v>
      </c>
    </row>
    <row r="209" s="13" customFormat="1">
      <c r="A209" s="13"/>
      <c r="B209" s="223"/>
      <c r="C209" s="224"/>
      <c r="D209" s="218" t="s">
        <v>146</v>
      </c>
      <c r="E209" s="225" t="s">
        <v>21</v>
      </c>
      <c r="F209" s="226" t="s">
        <v>673</v>
      </c>
      <c r="G209" s="224"/>
      <c r="H209" s="227">
        <v>2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3" t="s">
        <v>146</v>
      </c>
      <c r="AU209" s="233" t="s">
        <v>84</v>
      </c>
      <c r="AV209" s="13" t="s">
        <v>84</v>
      </c>
      <c r="AW209" s="13" t="s">
        <v>34</v>
      </c>
      <c r="AX209" s="13" t="s">
        <v>73</v>
      </c>
      <c r="AY209" s="233" t="s">
        <v>135</v>
      </c>
    </row>
    <row r="210" s="14" customFormat="1">
      <c r="A210" s="14"/>
      <c r="B210" s="234"/>
      <c r="C210" s="235"/>
      <c r="D210" s="218" t="s">
        <v>146</v>
      </c>
      <c r="E210" s="236" t="s">
        <v>21</v>
      </c>
      <c r="F210" s="237" t="s">
        <v>148</v>
      </c>
      <c r="G210" s="235"/>
      <c r="H210" s="238">
        <v>6.7999999999999998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4" t="s">
        <v>146</v>
      </c>
      <c r="AU210" s="244" t="s">
        <v>84</v>
      </c>
      <c r="AV210" s="14" t="s">
        <v>142</v>
      </c>
      <c r="AW210" s="14" t="s">
        <v>34</v>
      </c>
      <c r="AX210" s="14" t="s">
        <v>81</v>
      </c>
      <c r="AY210" s="244" t="s">
        <v>135</v>
      </c>
    </row>
    <row r="211" s="2" customFormat="1" ht="16.5" customHeight="1">
      <c r="A211" s="39"/>
      <c r="B211" s="40"/>
      <c r="C211" s="245" t="s">
        <v>308</v>
      </c>
      <c r="D211" s="245" t="s">
        <v>274</v>
      </c>
      <c r="E211" s="246" t="s">
        <v>472</v>
      </c>
      <c r="F211" s="247" t="s">
        <v>473</v>
      </c>
      <c r="G211" s="248" t="s">
        <v>474</v>
      </c>
      <c r="H211" s="249">
        <v>0.71399999999999997</v>
      </c>
      <c r="I211" s="250"/>
      <c r="J211" s="251">
        <f>ROUND(I211*H211,2)</f>
        <v>0</v>
      </c>
      <c r="K211" s="247" t="s">
        <v>141</v>
      </c>
      <c r="L211" s="252"/>
      <c r="M211" s="253" t="s">
        <v>21</v>
      </c>
      <c r="N211" s="254" t="s">
        <v>44</v>
      </c>
      <c r="O211" s="85"/>
      <c r="P211" s="214">
        <f>O211*H211</f>
        <v>0</v>
      </c>
      <c r="Q211" s="214">
        <v>0.20000000000000001</v>
      </c>
      <c r="R211" s="214">
        <f>Q211*H211</f>
        <v>0.14280000000000001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181</v>
      </c>
      <c r="AT211" s="216" t="s">
        <v>274</v>
      </c>
      <c r="AU211" s="216" t="s">
        <v>84</v>
      </c>
      <c r="AY211" s="18" t="s">
        <v>135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81</v>
      </c>
      <c r="BK211" s="217">
        <f>ROUND(I211*H211,2)</f>
        <v>0</v>
      </c>
      <c r="BL211" s="18" t="s">
        <v>142</v>
      </c>
      <c r="BM211" s="216" t="s">
        <v>674</v>
      </c>
    </row>
    <row r="212" s="13" customFormat="1">
      <c r="A212" s="13"/>
      <c r="B212" s="223"/>
      <c r="C212" s="224"/>
      <c r="D212" s="218" t="s">
        <v>146</v>
      </c>
      <c r="E212" s="225" t="s">
        <v>21</v>
      </c>
      <c r="F212" s="226" t="s">
        <v>675</v>
      </c>
      <c r="G212" s="224"/>
      <c r="H212" s="227">
        <v>0.71399999999999997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146</v>
      </c>
      <c r="AU212" s="233" t="s">
        <v>84</v>
      </c>
      <c r="AV212" s="13" t="s">
        <v>84</v>
      </c>
      <c r="AW212" s="13" t="s">
        <v>34</v>
      </c>
      <c r="AX212" s="13" t="s">
        <v>73</v>
      </c>
      <c r="AY212" s="233" t="s">
        <v>135</v>
      </c>
    </row>
    <row r="213" s="14" customFormat="1">
      <c r="A213" s="14"/>
      <c r="B213" s="234"/>
      <c r="C213" s="235"/>
      <c r="D213" s="218" t="s">
        <v>146</v>
      </c>
      <c r="E213" s="236" t="s">
        <v>21</v>
      </c>
      <c r="F213" s="237" t="s">
        <v>148</v>
      </c>
      <c r="G213" s="235"/>
      <c r="H213" s="238">
        <v>0.71399999999999997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4" t="s">
        <v>146</v>
      </c>
      <c r="AU213" s="244" t="s">
        <v>84</v>
      </c>
      <c r="AV213" s="14" t="s">
        <v>142</v>
      </c>
      <c r="AW213" s="14" t="s">
        <v>34</v>
      </c>
      <c r="AX213" s="14" t="s">
        <v>81</v>
      </c>
      <c r="AY213" s="244" t="s">
        <v>135</v>
      </c>
    </row>
    <row r="214" s="2" customFormat="1" ht="16.5" customHeight="1">
      <c r="A214" s="39"/>
      <c r="B214" s="40"/>
      <c r="C214" s="205" t="s">
        <v>317</v>
      </c>
      <c r="D214" s="205" t="s">
        <v>137</v>
      </c>
      <c r="E214" s="206" t="s">
        <v>487</v>
      </c>
      <c r="F214" s="207" t="s">
        <v>488</v>
      </c>
      <c r="G214" s="208" t="s">
        <v>474</v>
      </c>
      <c r="H214" s="209">
        <v>3.5649999999999999</v>
      </c>
      <c r="I214" s="210"/>
      <c r="J214" s="211">
        <f>ROUND(I214*H214,2)</f>
        <v>0</v>
      </c>
      <c r="K214" s="207" t="s">
        <v>141</v>
      </c>
      <c r="L214" s="45"/>
      <c r="M214" s="212" t="s">
        <v>21</v>
      </c>
      <c r="N214" s="213" t="s">
        <v>44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142</v>
      </c>
      <c r="AT214" s="216" t="s">
        <v>137</v>
      </c>
      <c r="AU214" s="216" t="s">
        <v>84</v>
      </c>
      <c r="AY214" s="18" t="s">
        <v>135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81</v>
      </c>
      <c r="BK214" s="217">
        <f>ROUND(I214*H214,2)</f>
        <v>0</v>
      </c>
      <c r="BL214" s="18" t="s">
        <v>142</v>
      </c>
      <c r="BM214" s="216" t="s">
        <v>489</v>
      </c>
    </row>
    <row r="215" s="13" customFormat="1">
      <c r="A215" s="13"/>
      <c r="B215" s="223"/>
      <c r="C215" s="224"/>
      <c r="D215" s="218" t="s">
        <v>146</v>
      </c>
      <c r="E215" s="225" t="s">
        <v>21</v>
      </c>
      <c r="F215" s="226" t="s">
        <v>676</v>
      </c>
      <c r="G215" s="224"/>
      <c r="H215" s="227">
        <v>1.1499999999999999</v>
      </c>
      <c r="I215" s="228"/>
      <c r="J215" s="224"/>
      <c r="K215" s="224"/>
      <c r="L215" s="229"/>
      <c r="M215" s="230"/>
      <c r="N215" s="231"/>
      <c r="O215" s="231"/>
      <c r="P215" s="231"/>
      <c r="Q215" s="231"/>
      <c r="R215" s="231"/>
      <c r="S215" s="231"/>
      <c r="T215" s="23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3" t="s">
        <v>146</v>
      </c>
      <c r="AU215" s="233" t="s">
        <v>84</v>
      </c>
      <c r="AV215" s="13" t="s">
        <v>84</v>
      </c>
      <c r="AW215" s="13" t="s">
        <v>34</v>
      </c>
      <c r="AX215" s="13" t="s">
        <v>73</v>
      </c>
      <c r="AY215" s="233" t="s">
        <v>135</v>
      </c>
    </row>
    <row r="216" s="13" customFormat="1">
      <c r="A216" s="13"/>
      <c r="B216" s="223"/>
      <c r="C216" s="224"/>
      <c r="D216" s="218" t="s">
        <v>146</v>
      </c>
      <c r="E216" s="225" t="s">
        <v>21</v>
      </c>
      <c r="F216" s="226" t="s">
        <v>677</v>
      </c>
      <c r="G216" s="224"/>
      <c r="H216" s="227">
        <v>2.1749999999999998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146</v>
      </c>
      <c r="AU216" s="233" t="s">
        <v>84</v>
      </c>
      <c r="AV216" s="13" t="s">
        <v>84</v>
      </c>
      <c r="AW216" s="13" t="s">
        <v>34</v>
      </c>
      <c r="AX216" s="13" t="s">
        <v>73</v>
      </c>
      <c r="AY216" s="233" t="s">
        <v>135</v>
      </c>
    </row>
    <row r="217" s="13" customFormat="1">
      <c r="A217" s="13"/>
      <c r="B217" s="223"/>
      <c r="C217" s="224"/>
      <c r="D217" s="218" t="s">
        <v>146</v>
      </c>
      <c r="E217" s="225" t="s">
        <v>21</v>
      </c>
      <c r="F217" s="226" t="s">
        <v>678</v>
      </c>
      <c r="G217" s="224"/>
      <c r="H217" s="227">
        <v>0.23999999999999999</v>
      </c>
      <c r="I217" s="228"/>
      <c r="J217" s="224"/>
      <c r="K217" s="224"/>
      <c r="L217" s="229"/>
      <c r="M217" s="230"/>
      <c r="N217" s="231"/>
      <c r="O217" s="231"/>
      <c r="P217" s="231"/>
      <c r="Q217" s="231"/>
      <c r="R217" s="231"/>
      <c r="S217" s="231"/>
      <c r="T217" s="23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3" t="s">
        <v>146</v>
      </c>
      <c r="AU217" s="233" t="s">
        <v>84</v>
      </c>
      <c r="AV217" s="13" t="s">
        <v>84</v>
      </c>
      <c r="AW217" s="13" t="s">
        <v>34</v>
      </c>
      <c r="AX217" s="13" t="s">
        <v>73</v>
      </c>
      <c r="AY217" s="233" t="s">
        <v>135</v>
      </c>
    </row>
    <row r="218" s="14" customFormat="1">
      <c r="A218" s="14"/>
      <c r="B218" s="234"/>
      <c r="C218" s="235"/>
      <c r="D218" s="218" t="s">
        <v>146</v>
      </c>
      <c r="E218" s="236" t="s">
        <v>21</v>
      </c>
      <c r="F218" s="237" t="s">
        <v>148</v>
      </c>
      <c r="G218" s="235"/>
      <c r="H218" s="238">
        <v>3.5649999999999999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4" t="s">
        <v>146</v>
      </c>
      <c r="AU218" s="244" t="s">
        <v>84</v>
      </c>
      <c r="AV218" s="14" t="s">
        <v>142</v>
      </c>
      <c r="AW218" s="14" t="s">
        <v>34</v>
      </c>
      <c r="AX218" s="14" t="s">
        <v>81</v>
      </c>
      <c r="AY218" s="244" t="s">
        <v>135</v>
      </c>
    </row>
    <row r="219" s="2" customFormat="1" ht="16.5" customHeight="1">
      <c r="A219" s="39"/>
      <c r="B219" s="40"/>
      <c r="C219" s="205" t="s">
        <v>322</v>
      </c>
      <c r="D219" s="205" t="s">
        <v>137</v>
      </c>
      <c r="E219" s="206" t="s">
        <v>679</v>
      </c>
      <c r="F219" s="207" t="s">
        <v>680</v>
      </c>
      <c r="G219" s="208" t="s">
        <v>140</v>
      </c>
      <c r="H219" s="209">
        <v>110</v>
      </c>
      <c r="I219" s="210"/>
      <c r="J219" s="211">
        <f>ROUND(I219*H219,2)</f>
        <v>0</v>
      </c>
      <c r="K219" s="207" t="s">
        <v>141</v>
      </c>
      <c r="L219" s="45"/>
      <c r="M219" s="212" t="s">
        <v>21</v>
      </c>
      <c r="N219" s="213" t="s">
        <v>44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142</v>
      </c>
      <c r="AT219" s="216" t="s">
        <v>137</v>
      </c>
      <c r="AU219" s="216" t="s">
        <v>84</v>
      </c>
      <c r="AY219" s="18" t="s">
        <v>135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81</v>
      </c>
      <c r="BK219" s="217">
        <f>ROUND(I219*H219,2)</f>
        <v>0</v>
      </c>
      <c r="BL219" s="18" t="s">
        <v>142</v>
      </c>
      <c r="BM219" s="216" t="s">
        <v>681</v>
      </c>
    </row>
    <row r="220" s="2" customFormat="1">
      <c r="A220" s="39"/>
      <c r="B220" s="40"/>
      <c r="C220" s="41"/>
      <c r="D220" s="218" t="s">
        <v>144</v>
      </c>
      <c r="E220" s="41"/>
      <c r="F220" s="219" t="s">
        <v>682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144</v>
      </c>
      <c r="AU220" s="18" t="s">
        <v>84</v>
      </c>
    </row>
    <row r="221" s="13" customFormat="1">
      <c r="A221" s="13"/>
      <c r="B221" s="223"/>
      <c r="C221" s="224"/>
      <c r="D221" s="218" t="s">
        <v>146</v>
      </c>
      <c r="E221" s="225" t="s">
        <v>21</v>
      </c>
      <c r="F221" s="226" t="s">
        <v>683</v>
      </c>
      <c r="G221" s="224"/>
      <c r="H221" s="227">
        <v>23</v>
      </c>
      <c r="I221" s="228"/>
      <c r="J221" s="224"/>
      <c r="K221" s="224"/>
      <c r="L221" s="229"/>
      <c r="M221" s="230"/>
      <c r="N221" s="231"/>
      <c r="O221" s="231"/>
      <c r="P221" s="231"/>
      <c r="Q221" s="231"/>
      <c r="R221" s="231"/>
      <c r="S221" s="231"/>
      <c r="T221" s="23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3" t="s">
        <v>146</v>
      </c>
      <c r="AU221" s="233" t="s">
        <v>84</v>
      </c>
      <c r="AV221" s="13" t="s">
        <v>84</v>
      </c>
      <c r="AW221" s="13" t="s">
        <v>34</v>
      </c>
      <c r="AX221" s="13" t="s">
        <v>73</v>
      </c>
      <c r="AY221" s="233" t="s">
        <v>135</v>
      </c>
    </row>
    <row r="222" s="13" customFormat="1">
      <c r="A222" s="13"/>
      <c r="B222" s="223"/>
      <c r="C222" s="224"/>
      <c r="D222" s="218" t="s">
        <v>146</v>
      </c>
      <c r="E222" s="225" t="s">
        <v>21</v>
      </c>
      <c r="F222" s="226" t="s">
        <v>684</v>
      </c>
      <c r="G222" s="224"/>
      <c r="H222" s="227">
        <v>87</v>
      </c>
      <c r="I222" s="228"/>
      <c r="J222" s="224"/>
      <c r="K222" s="224"/>
      <c r="L222" s="229"/>
      <c r="M222" s="230"/>
      <c r="N222" s="231"/>
      <c r="O222" s="231"/>
      <c r="P222" s="231"/>
      <c r="Q222" s="231"/>
      <c r="R222" s="231"/>
      <c r="S222" s="231"/>
      <c r="T222" s="23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3" t="s">
        <v>146</v>
      </c>
      <c r="AU222" s="233" t="s">
        <v>84</v>
      </c>
      <c r="AV222" s="13" t="s">
        <v>84</v>
      </c>
      <c r="AW222" s="13" t="s">
        <v>34</v>
      </c>
      <c r="AX222" s="13" t="s">
        <v>73</v>
      </c>
      <c r="AY222" s="233" t="s">
        <v>135</v>
      </c>
    </row>
    <row r="223" s="14" customFormat="1">
      <c r="A223" s="14"/>
      <c r="B223" s="234"/>
      <c r="C223" s="235"/>
      <c r="D223" s="218" t="s">
        <v>146</v>
      </c>
      <c r="E223" s="236" t="s">
        <v>21</v>
      </c>
      <c r="F223" s="237" t="s">
        <v>148</v>
      </c>
      <c r="G223" s="235"/>
      <c r="H223" s="238">
        <v>110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4" t="s">
        <v>146</v>
      </c>
      <c r="AU223" s="244" t="s">
        <v>84</v>
      </c>
      <c r="AV223" s="14" t="s">
        <v>142</v>
      </c>
      <c r="AW223" s="14" t="s">
        <v>34</v>
      </c>
      <c r="AX223" s="14" t="s">
        <v>81</v>
      </c>
      <c r="AY223" s="244" t="s">
        <v>135</v>
      </c>
    </row>
    <row r="224" s="2" customFormat="1" ht="16.5" customHeight="1">
      <c r="A224" s="39"/>
      <c r="B224" s="40"/>
      <c r="C224" s="205" t="s">
        <v>327</v>
      </c>
      <c r="D224" s="205" t="s">
        <v>137</v>
      </c>
      <c r="E224" s="206" t="s">
        <v>685</v>
      </c>
      <c r="F224" s="207" t="s">
        <v>686</v>
      </c>
      <c r="G224" s="208" t="s">
        <v>140</v>
      </c>
      <c r="H224" s="209">
        <v>23</v>
      </c>
      <c r="I224" s="210"/>
      <c r="J224" s="211">
        <f>ROUND(I224*H224,2)</f>
        <v>0</v>
      </c>
      <c r="K224" s="207" t="s">
        <v>141</v>
      </c>
      <c r="L224" s="45"/>
      <c r="M224" s="212" t="s">
        <v>21</v>
      </c>
      <c r="N224" s="213" t="s">
        <v>44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142</v>
      </c>
      <c r="AT224" s="216" t="s">
        <v>137</v>
      </c>
      <c r="AU224" s="216" t="s">
        <v>84</v>
      </c>
      <c r="AY224" s="18" t="s">
        <v>135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81</v>
      </c>
      <c r="BK224" s="217">
        <f>ROUND(I224*H224,2)</f>
        <v>0</v>
      </c>
      <c r="BL224" s="18" t="s">
        <v>142</v>
      </c>
      <c r="BM224" s="216" t="s">
        <v>687</v>
      </c>
    </row>
    <row r="225" s="2" customFormat="1">
      <c r="A225" s="39"/>
      <c r="B225" s="40"/>
      <c r="C225" s="41"/>
      <c r="D225" s="218" t="s">
        <v>144</v>
      </c>
      <c r="E225" s="41"/>
      <c r="F225" s="219" t="s">
        <v>682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144</v>
      </c>
      <c r="AU225" s="18" t="s">
        <v>84</v>
      </c>
    </row>
    <row r="226" s="13" customFormat="1">
      <c r="A226" s="13"/>
      <c r="B226" s="223"/>
      <c r="C226" s="224"/>
      <c r="D226" s="218" t="s">
        <v>146</v>
      </c>
      <c r="E226" s="225" t="s">
        <v>21</v>
      </c>
      <c r="F226" s="226" t="s">
        <v>688</v>
      </c>
      <c r="G226" s="224"/>
      <c r="H226" s="227">
        <v>23</v>
      </c>
      <c r="I226" s="228"/>
      <c r="J226" s="224"/>
      <c r="K226" s="224"/>
      <c r="L226" s="229"/>
      <c r="M226" s="230"/>
      <c r="N226" s="231"/>
      <c r="O226" s="231"/>
      <c r="P226" s="231"/>
      <c r="Q226" s="231"/>
      <c r="R226" s="231"/>
      <c r="S226" s="231"/>
      <c r="T226" s="23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3" t="s">
        <v>146</v>
      </c>
      <c r="AU226" s="233" t="s">
        <v>84</v>
      </c>
      <c r="AV226" s="13" t="s">
        <v>84</v>
      </c>
      <c r="AW226" s="13" t="s">
        <v>34</v>
      </c>
      <c r="AX226" s="13" t="s">
        <v>73</v>
      </c>
      <c r="AY226" s="233" t="s">
        <v>135</v>
      </c>
    </row>
    <row r="227" s="14" customFormat="1">
      <c r="A227" s="14"/>
      <c r="B227" s="234"/>
      <c r="C227" s="235"/>
      <c r="D227" s="218" t="s">
        <v>146</v>
      </c>
      <c r="E227" s="236" t="s">
        <v>21</v>
      </c>
      <c r="F227" s="237" t="s">
        <v>148</v>
      </c>
      <c r="G227" s="235"/>
      <c r="H227" s="238">
        <v>23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4" t="s">
        <v>146</v>
      </c>
      <c r="AU227" s="244" t="s">
        <v>84</v>
      </c>
      <c r="AV227" s="14" t="s">
        <v>142</v>
      </c>
      <c r="AW227" s="14" t="s">
        <v>34</v>
      </c>
      <c r="AX227" s="14" t="s">
        <v>81</v>
      </c>
      <c r="AY227" s="244" t="s">
        <v>135</v>
      </c>
    </row>
    <row r="228" s="2" customFormat="1" ht="16.5" customHeight="1">
      <c r="A228" s="39"/>
      <c r="B228" s="40"/>
      <c r="C228" s="205" t="s">
        <v>332</v>
      </c>
      <c r="D228" s="205" t="s">
        <v>137</v>
      </c>
      <c r="E228" s="206" t="s">
        <v>502</v>
      </c>
      <c r="F228" s="207" t="s">
        <v>503</v>
      </c>
      <c r="G228" s="208" t="s">
        <v>474</v>
      </c>
      <c r="H228" s="209">
        <v>3.5649999999999999</v>
      </c>
      <c r="I228" s="210"/>
      <c r="J228" s="211">
        <f>ROUND(I228*H228,2)</f>
        <v>0</v>
      </c>
      <c r="K228" s="207" t="s">
        <v>141</v>
      </c>
      <c r="L228" s="45"/>
      <c r="M228" s="212" t="s">
        <v>21</v>
      </c>
      <c r="N228" s="213" t="s">
        <v>44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142</v>
      </c>
      <c r="AT228" s="216" t="s">
        <v>137</v>
      </c>
      <c r="AU228" s="216" t="s">
        <v>84</v>
      </c>
      <c r="AY228" s="18" t="s">
        <v>135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81</v>
      </c>
      <c r="BK228" s="217">
        <f>ROUND(I228*H228,2)</f>
        <v>0</v>
      </c>
      <c r="BL228" s="18" t="s">
        <v>142</v>
      </c>
      <c r="BM228" s="216" t="s">
        <v>504</v>
      </c>
    </row>
    <row r="229" s="2" customFormat="1">
      <c r="A229" s="39"/>
      <c r="B229" s="40"/>
      <c r="C229" s="41"/>
      <c r="D229" s="218" t="s">
        <v>144</v>
      </c>
      <c r="E229" s="41"/>
      <c r="F229" s="219" t="s">
        <v>505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144</v>
      </c>
      <c r="AU229" s="18" t="s">
        <v>84</v>
      </c>
    </row>
    <row r="230" s="13" customFormat="1">
      <c r="A230" s="13"/>
      <c r="B230" s="223"/>
      <c r="C230" s="224"/>
      <c r="D230" s="218" t="s">
        <v>146</v>
      </c>
      <c r="E230" s="225" t="s">
        <v>21</v>
      </c>
      <c r="F230" s="226" t="s">
        <v>689</v>
      </c>
      <c r="G230" s="224"/>
      <c r="H230" s="227">
        <v>3.5649999999999999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3" t="s">
        <v>146</v>
      </c>
      <c r="AU230" s="233" t="s">
        <v>84</v>
      </c>
      <c r="AV230" s="13" t="s">
        <v>84</v>
      </c>
      <c r="AW230" s="13" t="s">
        <v>34</v>
      </c>
      <c r="AX230" s="13" t="s">
        <v>73</v>
      </c>
      <c r="AY230" s="233" t="s">
        <v>135</v>
      </c>
    </row>
    <row r="231" s="14" customFormat="1">
      <c r="A231" s="14"/>
      <c r="B231" s="234"/>
      <c r="C231" s="235"/>
      <c r="D231" s="218" t="s">
        <v>146</v>
      </c>
      <c r="E231" s="236" t="s">
        <v>21</v>
      </c>
      <c r="F231" s="237" t="s">
        <v>148</v>
      </c>
      <c r="G231" s="235"/>
      <c r="H231" s="238">
        <v>3.5649999999999999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4" t="s">
        <v>146</v>
      </c>
      <c r="AU231" s="244" t="s">
        <v>84</v>
      </c>
      <c r="AV231" s="14" t="s">
        <v>142</v>
      </c>
      <c r="AW231" s="14" t="s">
        <v>34</v>
      </c>
      <c r="AX231" s="14" t="s">
        <v>81</v>
      </c>
      <c r="AY231" s="244" t="s">
        <v>135</v>
      </c>
    </row>
    <row r="232" s="2" customFormat="1" ht="16.5" customHeight="1">
      <c r="A232" s="39"/>
      <c r="B232" s="40"/>
      <c r="C232" s="205" t="s">
        <v>337</v>
      </c>
      <c r="D232" s="205" t="s">
        <v>137</v>
      </c>
      <c r="E232" s="206" t="s">
        <v>508</v>
      </c>
      <c r="F232" s="207" t="s">
        <v>509</v>
      </c>
      <c r="G232" s="208" t="s">
        <v>474</v>
      </c>
      <c r="H232" s="209">
        <v>32.085000000000001</v>
      </c>
      <c r="I232" s="210"/>
      <c r="J232" s="211">
        <f>ROUND(I232*H232,2)</f>
        <v>0</v>
      </c>
      <c r="K232" s="207" t="s">
        <v>141</v>
      </c>
      <c r="L232" s="45"/>
      <c r="M232" s="212" t="s">
        <v>21</v>
      </c>
      <c r="N232" s="213" t="s">
        <v>44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142</v>
      </c>
      <c r="AT232" s="216" t="s">
        <v>137</v>
      </c>
      <c r="AU232" s="216" t="s">
        <v>84</v>
      </c>
      <c r="AY232" s="18" t="s">
        <v>135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81</v>
      </c>
      <c r="BK232" s="217">
        <f>ROUND(I232*H232,2)</f>
        <v>0</v>
      </c>
      <c r="BL232" s="18" t="s">
        <v>142</v>
      </c>
      <c r="BM232" s="216" t="s">
        <v>510</v>
      </c>
    </row>
    <row r="233" s="2" customFormat="1">
      <c r="A233" s="39"/>
      <c r="B233" s="40"/>
      <c r="C233" s="41"/>
      <c r="D233" s="218" t="s">
        <v>144</v>
      </c>
      <c r="E233" s="41"/>
      <c r="F233" s="219" t="s">
        <v>505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144</v>
      </c>
      <c r="AU233" s="18" t="s">
        <v>84</v>
      </c>
    </row>
    <row r="234" s="13" customFormat="1">
      <c r="A234" s="13"/>
      <c r="B234" s="223"/>
      <c r="C234" s="224"/>
      <c r="D234" s="218" t="s">
        <v>146</v>
      </c>
      <c r="E234" s="225" t="s">
        <v>21</v>
      </c>
      <c r="F234" s="226" t="s">
        <v>690</v>
      </c>
      <c r="G234" s="224"/>
      <c r="H234" s="227">
        <v>32.085000000000001</v>
      </c>
      <c r="I234" s="228"/>
      <c r="J234" s="224"/>
      <c r="K234" s="224"/>
      <c r="L234" s="229"/>
      <c r="M234" s="230"/>
      <c r="N234" s="231"/>
      <c r="O234" s="231"/>
      <c r="P234" s="231"/>
      <c r="Q234" s="231"/>
      <c r="R234" s="231"/>
      <c r="S234" s="231"/>
      <c r="T234" s="23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3" t="s">
        <v>146</v>
      </c>
      <c r="AU234" s="233" t="s">
        <v>84</v>
      </c>
      <c r="AV234" s="13" t="s">
        <v>84</v>
      </c>
      <c r="AW234" s="13" t="s">
        <v>34</v>
      </c>
      <c r="AX234" s="13" t="s">
        <v>73</v>
      </c>
      <c r="AY234" s="233" t="s">
        <v>135</v>
      </c>
    </row>
    <row r="235" s="14" customFormat="1">
      <c r="A235" s="14"/>
      <c r="B235" s="234"/>
      <c r="C235" s="235"/>
      <c r="D235" s="218" t="s">
        <v>146</v>
      </c>
      <c r="E235" s="236" t="s">
        <v>21</v>
      </c>
      <c r="F235" s="237" t="s">
        <v>148</v>
      </c>
      <c r="G235" s="235"/>
      <c r="H235" s="238">
        <v>32.085000000000001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4" t="s">
        <v>146</v>
      </c>
      <c r="AU235" s="244" t="s">
        <v>84</v>
      </c>
      <c r="AV235" s="14" t="s">
        <v>142</v>
      </c>
      <c r="AW235" s="14" t="s">
        <v>34</v>
      </c>
      <c r="AX235" s="14" t="s">
        <v>81</v>
      </c>
      <c r="AY235" s="244" t="s">
        <v>135</v>
      </c>
    </row>
    <row r="236" s="12" customFormat="1" ht="22.8" customHeight="1">
      <c r="A236" s="12"/>
      <c r="B236" s="189"/>
      <c r="C236" s="190"/>
      <c r="D236" s="191" t="s">
        <v>72</v>
      </c>
      <c r="E236" s="203" t="s">
        <v>558</v>
      </c>
      <c r="F236" s="203" t="s">
        <v>559</v>
      </c>
      <c r="G236" s="190"/>
      <c r="H236" s="190"/>
      <c r="I236" s="193"/>
      <c r="J236" s="204">
        <f>BK236</f>
        <v>0</v>
      </c>
      <c r="K236" s="190"/>
      <c r="L236" s="195"/>
      <c r="M236" s="196"/>
      <c r="N236" s="197"/>
      <c r="O236" s="197"/>
      <c r="P236" s="198">
        <f>SUM(P237:P245)</f>
        <v>0</v>
      </c>
      <c r="Q236" s="197"/>
      <c r="R236" s="198">
        <f>SUM(R237:R245)</f>
        <v>0</v>
      </c>
      <c r="S236" s="197"/>
      <c r="T236" s="199">
        <f>SUM(T237:T245)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0" t="s">
        <v>81</v>
      </c>
      <c r="AT236" s="201" t="s">
        <v>72</v>
      </c>
      <c r="AU236" s="201" t="s">
        <v>81</v>
      </c>
      <c r="AY236" s="200" t="s">
        <v>135</v>
      </c>
      <c r="BK236" s="202">
        <f>SUM(BK237:BK245)</f>
        <v>0</v>
      </c>
    </row>
    <row r="237" s="2" customFormat="1">
      <c r="A237" s="39"/>
      <c r="B237" s="40"/>
      <c r="C237" s="205" t="s">
        <v>342</v>
      </c>
      <c r="D237" s="205" t="s">
        <v>137</v>
      </c>
      <c r="E237" s="206" t="s">
        <v>561</v>
      </c>
      <c r="F237" s="207" t="s">
        <v>562</v>
      </c>
      <c r="G237" s="208" t="s">
        <v>563</v>
      </c>
      <c r="H237" s="209">
        <v>0.20399999999999999</v>
      </c>
      <c r="I237" s="210"/>
      <c r="J237" s="211">
        <f>ROUND(I237*H237,2)</f>
        <v>0</v>
      </c>
      <c r="K237" s="207" t="s">
        <v>141</v>
      </c>
      <c r="L237" s="45"/>
      <c r="M237" s="212" t="s">
        <v>21</v>
      </c>
      <c r="N237" s="213" t="s">
        <v>44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142</v>
      </c>
      <c r="AT237" s="216" t="s">
        <v>137</v>
      </c>
      <c r="AU237" s="216" t="s">
        <v>84</v>
      </c>
      <c r="AY237" s="18" t="s">
        <v>135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81</v>
      </c>
      <c r="BK237" s="217">
        <f>ROUND(I237*H237,2)</f>
        <v>0</v>
      </c>
      <c r="BL237" s="18" t="s">
        <v>142</v>
      </c>
      <c r="BM237" s="216" t="s">
        <v>691</v>
      </c>
    </row>
    <row r="238" s="2" customFormat="1">
      <c r="A238" s="39"/>
      <c r="B238" s="40"/>
      <c r="C238" s="41"/>
      <c r="D238" s="218" t="s">
        <v>144</v>
      </c>
      <c r="E238" s="41"/>
      <c r="F238" s="219" t="s">
        <v>565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144</v>
      </c>
      <c r="AU238" s="18" t="s">
        <v>84</v>
      </c>
    </row>
    <row r="239" s="13" customFormat="1">
      <c r="A239" s="13"/>
      <c r="B239" s="223"/>
      <c r="C239" s="224"/>
      <c r="D239" s="218" t="s">
        <v>146</v>
      </c>
      <c r="E239" s="225" t="s">
        <v>21</v>
      </c>
      <c r="F239" s="226" t="s">
        <v>692</v>
      </c>
      <c r="G239" s="224"/>
      <c r="H239" s="227">
        <v>0.20399999999999999</v>
      </c>
      <c r="I239" s="228"/>
      <c r="J239" s="224"/>
      <c r="K239" s="224"/>
      <c r="L239" s="229"/>
      <c r="M239" s="230"/>
      <c r="N239" s="231"/>
      <c r="O239" s="231"/>
      <c r="P239" s="231"/>
      <c r="Q239" s="231"/>
      <c r="R239" s="231"/>
      <c r="S239" s="231"/>
      <c r="T239" s="23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3" t="s">
        <v>146</v>
      </c>
      <c r="AU239" s="233" t="s">
        <v>84</v>
      </c>
      <c r="AV239" s="13" t="s">
        <v>84</v>
      </c>
      <c r="AW239" s="13" t="s">
        <v>34</v>
      </c>
      <c r="AX239" s="13" t="s">
        <v>73</v>
      </c>
      <c r="AY239" s="233" t="s">
        <v>135</v>
      </c>
    </row>
    <row r="240" s="14" customFormat="1">
      <c r="A240" s="14"/>
      <c r="B240" s="234"/>
      <c r="C240" s="235"/>
      <c r="D240" s="218" t="s">
        <v>146</v>
      </c>
      <c r="E240" s="236" t="s">
        <v>21</v>
      </c>
      <c r="F240" s="237" t="s">
        <v>148</v>
      </c>
      <c r="G240" s="235"/>
      <c r="H240" s="238">
        <v>0.20399999999999999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4" t="s">
        <v>146</v>
      </c>
      <c r="AU240" s="244" t="s">
        <v>84</v>
      </c>
      <c r="AV240" s="14" t="s">
        <v>142</v>
      </c>
      <c r="AW240" s="14" t="s">
        <v>34</v>
      </c>
      <c r="AX240" s="14" t="s">
        <v>81</v>
      </c>
      <c r="AY240" s="244" t="s">
        <v>135</v>
      </c>
    </row>
    <row r="241" s="2" customFormat="1">
      <c r="A241" s="39"/>
      <c r="B241" s="40"/>
      <c r="C241" s="205" t="s">
        <v>347</v>
      </c>
      <c r="D241" s="205" t="s">
        <v>137</v>
      </c>
      <c r="E241" s="206" t="s">
        <v>569</v>
      </c>
      <c r="F241" s="207" t="s">
        <v>570</v>
      </c>
      <c r="G241" s="208" t="s">
        <v>563</v>
      </c>
      <c r="H241" s="209">
        <v>0.76800000000000002</v>
      </c>
      <c r="I241" s="210"/>
      <c r="J241" s="211">
        <f>ROUND(I241*H241,2)</f>
        <v>0</v>
      </c>
      <c r="K241" s="207" t="s">
        <v>141</v>
      </c>
      <c r="L241" s="45"/>
      <c r="M241" s="212" t="s">
        <v>21</v>
      </c>
      <c r="N241" s="213" t="s">
        <v>44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142</v>
      </c>
      <c r="AT241" s="216" t="s">
        <v>137</v>
      </c>
      <c r="AU241" s="216" t="s">
        <v>84</v>
      </c>
      <c r="AY241" s="18" t="s">
        <v>135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81</v>
      </c>
      <c r="BK241" s="217">
        <f>ROUND(I241*H241,2)</f>
        <v>0</v>
      </c>
      <c r="BL241" s="18" t="s">
        <v>142</v>
      </c>
      <c r="BM241" s="216" t="s">
        <v>693</v>
      </c>
    </row>
    <row r="242" s="2" customFormat="1">
      <c r="A242" s="39"/>
      <c r="B242" s="40"/>
      <c r="C242" s="41"/>
      <c r="D242" s="218" t="s">
        <v>144</v>
      </c>
      <c r="E242" s="41"/>
      <c r="F242" s="219" t="s">
        <v>572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144</v>
      </c>
      <c r="AU242" s="18" t="s">
        <v>84</v>
      </c>
    </row>
    <row r="243" s="15" customFormat="1">
      <c r="A243" s="15"/>
      <c r="B243" s="255"/>
      <c r="C243" s="256"/>
      <c r="D243" s="218" t="s">
        <v>146</v>
      </c>
      <c r="E243" s="257" t="s">
        <v>21</v>
      </c>
      <c r="F243" s="258" t="s">
        <v>573</v>
      </c>
      <c r="G243" s="256"/>
      <c r="H243" s="257" t="s">
        <v>21</v>
      </c>
      <c r="I243" s="259"/>
      <c r="J243" s="256"/>
      <c r="K243" s="256"/>
      <c r="L243" s="260"/>
      <c r="M243" s="261"/>
      <c r="N243" s="262"/>
      <c r="O243" s="262"/>
      <c r="P243" s="262"/>
      <c r="Q243" s="262"/>
      <c r="R243" s="262"/>
      <c r="S243" s="262"/>
      <c r="T243" s="263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4" t="s">
        <v>146</v>
      </c>
      <c r="AU243" s="264" t="s">
        <v>84</v>
      </c>
      <c r="AV243" s="15" t="s">
        <v>81</v>
      </c>
      <c r="AW243" s="15" t="s">
        <v>34</v>
      </c>
      <c r="AX243" s="15" t="s">
        <v>73</v>
      </c>
      <c r="AY243" s="264" t="s">
        <v>135</v>
      </c>
    </row>
    <row r="244" s="13" customFormat="1">
      <c r="A244" s="13"/>
      <c r="B244" s="223"/>
      <c r="C244" s="224"/>
      <c r="D244" s="218" t="s">
        <v>146</v>
      </c>
      <c r="E244" s="225" t="s">
        <v>21</v>
      </c>
      <c r="F244" s="226" t="s">
        <v>694</v>
      </c>
      <c r="G244" s="224"/>
      <c r="H244" s="227">
        <v>0.76800000000000002</v>
      </c>
      <c r="I244" s="228"/>
      <c r="J244" s="224"/>
      <c r="K244" s="224"/>
      <c r="L244" s="229"/>
      <c r="M244" s="230"/>
      <c r="N244" s="231"/>
      <c r="O244" s="231"/>
      <c r="P244" s="231"/>
      <c r="Q244" s="231"/>
      <c r="R244" s="231"/>
      <c r="S244" s="231"/>
      <c r="T244" s="23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3" t="s">
        <v>146</v>
      </c>
      <c r="AU244" s="233" t="s">
        <v>84</v>
      </c>
      <c r="AV244" s="13" t="s">
        <v>84</v>
      </c>
      <c r="AW244" s="13" t="s">
        <v>34</v>
      </c>
      <c r="AX244" s="13" t="s">
        <v>73</v>
      </c>
      <c r="AY244" s="233" t="s">
        <v>135</v>
      </c>
    </row>
    <row r="245" s="14" customFormat="1">
      <c r="A245" s="14"/>
      <c r="B245" s="234"/>
      <c r="C245" s="235"/>
      <c r="D245" s="218" t="s">
        <v>146</v>
      </c>
      <c r="E245" s="236" t="s">
        <v>21</v>
      </c>
      <c r="F245" s="237" t="s">
        <v>148</v>
      </c>
      <c r="G245" s="235"/>
      <c r="H245" s="238">
        <v>0.76800000000000002</v>
      </c>
      <c r="I245" s="239"/>
      <c r="J245" s="235"/>
      <c r="K245" s="235"/>
      <c r="L245" s="240"/>
      <c r="M245" s="265"/>
      <c r="N245" s="266"/>
      <c r="O245" s="266"/>
      <c r="P245" s="266"/>
      <c r="Q245" s="266"/>
      <c r="R245" s="266"/>
      <c r="S245" s="266"/>
      <c r="T245" s="26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4" t="s">
        <v>146</v>
      </c>
      <c r="AU245" s="244" t="s">
        <v>84</v>
      </c>
      <c r="AV245" s="14" t="s">
        <v>142</v>
      </c>
      <c r="AW245" s="14" t="s">
        <v>34</v>
      </c>
      <c r="AX245" s="14" t="s">
        <v>81</v>
      </c>
      <c r="AY245" s="244" t="s">
        <v>135</v>
      </c>
    </row>
    <row r="246" s="2" customFormat="1" ht="6.96" customHeight="1">
      <c r="A246" s="39"/>
      <c r="B246" s="60"/>
      <c r="C246" s="61"/>
      <c r="D246" s="61"/>
      <c r="E246" s="61"/>
      <c r="F246" s="61"/>
      <c r="G246" s="61"/>
      <c r="H246" s="61"/>
      <c r="I246" s="61"/>
      <c r="J246" s="61"/>
      <c r="K246" s="61"/>
      <c r="L246" s="45"/>
      <c r="M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</row>
  </sheetData>
  <sheetProtection sheet="1" autoFilter="0" formatColumns="0" formatRows="0" objects="1" scenarios="1" spinCount="100000" saltValue="5xfd24xGHa5rtqhQFo5DrpDS766dV2JVYsq8oithOcdOmQ008cSPF9QCjvYBUV0JD6svJnobtcCYvo4qJe8Z8g==" hashValue="+Em8YNVJ192aY5iagbgNccAZ060mTmM8TbJtRLsApGN2vYV3u0w/620Kgc1kTFFD5CwIMX78vW+6JQ35xJFOMQ==" algorithmName="SHA-512" password="CC35"/>
  <autoFilter ref="C81:K24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Interakční prvek IP1 a krajinná zeleň KZ1 k.ú.Kouty u Poděbrad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695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83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109</v>
      </c>
      <c r="G12" s="39"/>
      <c r="H12" s="39"/>
      <c r="I12" s="133" t="s">
        <v>24</v>
      </c>
      <c r="J12" s="138" t="str">
        <f>'Rekapitulace stavby'!AN8</f>
        <v>30. 7. 2021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ROUND((SUM(BE82:BE245)),  2)</f>
        <v>0</v>
      </c>
      <c r="G33" s="39"/>
      <c r="H33" s="39"/>
      <c r="I33" s="149">
        <v>0.20999999999999999</v>
      </c>
      <c r="J33" s="148">
        <f>ROUND(((SUM(BE82:BE245))*I33),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ROUND((SUM(BF82:BF245)),  2)</f>
        <v>0</v>
      </c>
      <c r="G34" s="39"/>
      <c r="H34" s="39"/>
      <c r="I34" s="149">
        <v>0.14999999999999999</v>
      </c>
      <c r="J34" s="148">
        <f>ROUND(((SUM(BF82:BF245))*I34),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ROUND((SUM(BG82:BG245)),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ROUND((SUM(BH82:BH245)),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ROUND((SUM(BI82:BI245)),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Interakční prvek IP1 a krajinná zeleň KZ1 k.ú.Kouty u Poděbrad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801.2 - Interakční prvek IP1 - Následná péče o výsadby a trávník 2.rok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Polní cesta VC1</v>
      </c>
      <c r="G52" s="41"/>
      <c r="H52" s="41"/>
      <c r="I52" s="33" t="s">
        <v>24</v>
      </c>
      <c r="J52" s="73" t="str">
        <f>IF(J12="","",J12)</f>
        <v>30. 7. 2021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ČR-SPÚ,Krajský pozemkový úřad pro Středočeský kraj</v>
      </c>
      <c r="G54" s="41"/>
      <c r="H54" s="41"/>
      <c r="I54" s="33" t="s">
        <v>32</v>
      </c>
      <c r="J54" s="37" t="str">
        <f>E21</f>
        <v>VDI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Ing.Baladová Z.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117</v>
      </c>
      <c r="E62" s="175"/>
      <c r="F62" s="175"/>
      <c r="G62" s="175"/>
      <c r="H62" s="175"/>
      <c r="I62" s="175"/>
      <c r="J62" s="176">
        <f>J236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121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Interakční prvek IP1 a krajinná zeleň KZ1 k.ú.Kouty u Poděbrad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107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801.2 - Interakční prvek IP1 - Následná péče o výsadby a trávník 2.rok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22</v>
      </c>
      <c r="D76" s="41"/>
      <c r="E76" s="41"/>
      <c r="F76" s="28" t="str">
        <f>F12</f>
        <v>Polní cesta VC1</v>
      </c>
      <c r="G76" s="41"/>
      <c r="H76" s="41"/>
      <c r="I76" s="33" t="s">
        <v>24</v>
      </c>
      <c r="J76" s="73" t="str">
        <f>IF(J12="","",J12)</f>
        <v>30. 7. 2021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26</v>
      </c>
      <c r="D78" s="41"/>
      <c r="E78" s="41"/>
      <c r="F78" s="28" t="str">
        <f>E15</f>
        <v>ČR-SPÚ,Krajský pozemkový úřad pro Středočeský kraj</v>
      </c>
      <c r="G78" s="41"/>
      <c r="H78" s="41"/>
      <c r="I78" s="33" t="s">
        <v>32</v>
      </c>
      <c r="J78" s="37" t="str">
        <f>E21</f>
        <v>VDI Projekt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30</v>
      </c>
      <c r="D79" s="41"/>
      <c r="E79" s="41"/>
      <c r="F79" s="28" t="str">
        <f>IF(E18="","",E18)</f>
        <v>Vyplň údaj</v>
      </c>
      <c r="G79" s="41"/>
      <c r="H79" s="41"/>
      <c r="I79" s="33" t="s">
        <v>35</v>
      </c>
      <c r="J79" s="37" t="str">
        <f>E24</f>
        <v>Ing.Baladová Z.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122</v>
      </c>
      <c r="D81" s="181" t="s">
        <v>58</v>
      </c>
      <c r="E81" s="181" t="s">
        <v>54</v>
      </c>
      <c r="F81" s="181" t="s">
        <v>55</v>
      </c>
      <c r="G81" s="181" t="s">
        <v>123</v>
      </c>
      <c r="H81" s="181" t="s">
        <v>124</v>
      </c>
      <c r="I81" s="181" t="s">
        <v>125</v>
      </c>
      <c r="J81" s="181" t="s">
        <v>112</v>
      </c>
      <c r="K81" s="182" t="s">
        <v>126</v>
      </c>
      <c r="L81" s="183"/>
      <c r="M81" s="93" t="s">
        <v>21</v>
      </c>
      <c r="N81" s="94" t="s">
        <v>43</v>
      </c>
      <c r="O81" s="94" t="s">
        <v>127</v>
      </c>
      <c r="P81" s="94" t="s">
        <v>128</v>
      </c>
      <c r="Q81" s="94" t="s">
        <v>129</v>
      </c>
      <c r="R81" s="94" t="s">
        <v>130</v>
      </c>
      <c r="S81" s="94" t="s">
        <v>131</v>
      </c>
      <c r="T81" s="95" t="s">
        <v>132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133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0.21668000000000001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72</v>
      </c>
      <c r="AU82" s="18" t="s">
        <v>113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72</v>
      </c>
      <c r="E83" s="192" t="s">
        <v>134</v>
      </c>
      <c r="F83" s="192" t="s">
        <v>134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P84+P236</f>
        <v>0</v>
      </c>
      <c r="Q83" s="197"/>
      <c r="R83" s="198">
        <f>R84+R236</f>
        <v>0.21668000000000001</v>
      </c>
      <c r="S83" s="197"/>
      <c r="T83" s="199">
        <f>T84+T236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73</v>
      </c>
      <c r="AY83" s="200" t="s">
        <v>135</v>
      </c>
      <c r="BK83" s="202">
        <f>BK84+BK236</f>
        <v>0</v>
      </c>
    </row>
    <row r="84" s="12" customFormat="1" ht="22.8" customHeight="1">
      <c r="A84" s="12"/>
      <c r="B84" s="189"/>
      <c r="C84" s="190"/>
      <c r="D84" s="191" t="s">
        <v>72</v>
      </c>
      <c r="E84" s="203" t="s">
        <v>81</v>
      </c>
      <c r="F84" s="203" t="s">
        <v>136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SUM(P85:P235)</f>
        <v>0</v>
      </c>
      <c r="Q84" s="197"/>
      <c r="R84" s="198">
        <f>SUM(R85:R235)</f>
        <v>0.21668000000000001</v>
      </c>
      <c r="S84" s="197"/>
      <c r="T84" s="199">
        <f>SUM(T85:T235)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81</v>
      </c>
      <c r="AT84" s="201" t="s">
        <v>72</v>
      </c>
      <c r="AU84" s="201" t="s">
        <v>81</v>
      </c>
      <c r="AY84" s="200" t="s">
        <v>135</v>
      </c>
      <c r="BK84" s="202">
        <f>SUM(BK85:BK235)</f>
        <v>0</v>
      </c>
    </row>
    <row r="85" s="2" customFormat="1" ht="16.5" customHeight="1">
      <c r="A85" s="39"/>
      <c r="B85" s="40"/>
      <c r="C85" s="205" t="s">
        <v>81</v>
      </c>
      <c r="D85" s="205" t="s">
        <v>137</v>
      </c>
      <c r="E85" s="206" t="s">
        <v>138</v>
      </c>
      <c r="F85" s="207" t="s">
        <v>139</v>
      </c>
      <c r="G85" s="208" t="s">
        <v>140</v>
      </c>
      <c r="H85" s="209">
        <v>2194</v>
      </c>
      <c r="I85" s="210"/>
      <c r="J85" s="211">
        <f>ROUND(I85*H85,2)</f>
        <v>0</v>
      </c>
      <c r="K85" s="207" t="s">
        <v>141</v>
      </c>
      <c r="L85" s="45"/>
      <c r="M85" s="212" t="s">
        <v>21</v>
      </c>
      <c r="N85" s="213" t="s">
        <v>44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142</v>
      </c>
      <c r="AT85" s="216" t="s">
        <v>137</v>
      </c>
      <c r="AU85" s="216" t="s">
        <v>84</v>
      </c>
      <c r="AY85" s="18" t="s">
        <v>135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81</v>
      </c>
      <c r="BK85" s="217">
        <f>ROUND(I85*H85,2)</f>
        <v>0</v>
      </c>
      <c r="BL85" s="18" t="s">
        <v>142</v>
      </c>
      <c r="BM85" s="216" t="s">
        <v>143</v>
      </c>
    </row>
    <row r="86" s="2" customFormat="1">
      <c r="A86" s="39"/>
      <c r="B86" s="40"/>
      <c r="C86" s="41"/>
      <c r="D86" s="218" t="s">
        <v>144</v>
      </c>
      <c r="E86" s="41"/>
      <c r="F86" s="219" t="s">
        <v>145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144</v>
      </c>
      <c r="AU86" s="18" t="s">
        <v>84</v>
      </c>
    </row>
    <row r="87" s="13" customFormat="1">
      <c r="A87" s="13"/>
      <c r="B87" s="223"/>
      <c r="C87" s="224"/>
      <c r="D87" s="218" t="s">
        <v>146</v>
      </c>
      <c r="E87" s="225" t="s">
        <v>21</v>
      </c>
      <c r="F87" s="226" t="s">
        <v>607</v>
      </c>
      <c r="G87" s="224"/>
      <c r="H87" s="227">
        <v>2060</v>
      </c>
      <c r="I87" s="228"/>
      <c r="J87" s="224"/>
      <c r="K87" s="224"/>
      <c r="L87" s="229"/>
      <c r="M87" s="230"/>
      <c r="N87" s="231"/>
      <c r="O87" s="231"/>
      <c r="P87" s="231"/>
      <c r="Q87" s="231"/>
      <c r="R87" s="231"/>
      <c r="S87" s="231"/>
      <c r="T87" s="232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3" t="s">
        <v>146</v>
      </c>
      <c r="AU87" s="233" t="s">
        <v>84</v>
      </c>
      <c r="AV87" s="13" t="s">
        <v>84</v>
      </c>
      <c r="AW87" s="13" t="s">
        <v>34</v>
      </c>
      <c r="AX87" s="13" t="s">
        <v>73</v>
      </c>
      <c r="AY87" s="233" t="s">
        <v>135</v>
      </c>
    </row>
    <row r="88" s="13" customFormat="1">
      <c r="A88" s="13"/>
      <c r="B88" s="223"/>
      <c r="C88" s="224"/>
      <c r="D88" s="218" t="s">
        <v>146</v>
      </c>
      <c r="E88" s="225" t="s">
        <v>21</v>
      </c>
      <c r="F88" s="226" t="s">
        <v>608</v>
      </c>
      <c r="G88" s="224"/>
      <c r="H88" s="227">
        <v>134</v>
      </c>
      <c r="I88" s="228"/>
      <c r="J88" s="224"/>
      <c r="K88" s="224"/>
      <c r="L88" s="229"/>
      <c r="M88" s="230"/>
      <c r="N88" s="231"/>
      <c r="O88" s="231"/>
      <c r="P88" s="231"/>
      <c r="Q88" s="231"/>
      <c r="R88" s="231"/>
      <c r="S88" s="231"/>
      <c r="T88" s="23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3" t="s">
        <v>146</v>
      </c>
      <c r="AU88" s="233" t="s">
        <v>84</v>
      </c>
      <c r="AV88" s="13" t="s">
        <v>84</v>
      </c>
      <c r="AW88" s="13" t="s">
        <v>34</v>
      </c>
      <c r="AX88" s="13" t="s">
        <v>73</v>
      </c>
      <c r="AY88" s="233" t="s">
        <v>135</v>
      </c>
    </row>
    <row r="89" s="14" customFormat="1">
      <c r="A89" s="14"/>
      <c r="B89" s="234"/>
      <c r="C89" s="235"/>
      <c r="D89" s="218" t="s">
        <v>146</v>
      </c>
      <c r="E89" s="236" t="s">
        <v>21</v>
      </c>
      <c r="F89" s="237" t="s">
        <v>148</v>
      </c>
      <c r="G89" s="235"/>
      <c r="H89" s="238">
        <v>2194</v>
      </c>
      <c r="I89" s="239"/>
      <c r="J89" s="235"/>
      <c r="K89" s="235"/>
      <c r="L89" s="240"/>
      <c r="M89" s="241"/>
      <c r="N89" s="242"/>
      <c r="O89" s="242"/>
      <c r="P89" s="242"/>
      <c r="Q89" s="242"/>
      <c r="R89" s="242"/>
      <c r="S89" s="242"/>
      <c r="T89" s="243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4" t="s">
        <v>146</v>
      </c>
      <c r="AU89" s="244" t="s">
        <v>84</v>
      </c>
      <c r="AV89" s="14" t="s">
        <v>142</v>
      </c>
      <c r="AW89" s="14" t="s">
        <v>34</v>
      </c>
      <c r="AX89" s="14" t="s">
        <v>81</v>
      </c>
      <c r="AY89" s="244" t="s">
        <v>135</v>
      </c>
    </row>
    <row r="90" s="2" customFormat="1">
      <c r="A90" s="39"/>
      <c r="B90" s="40"/>
      <c r="C90" s="205" t="s">
        <v>84</v>
      </c>
      <c r="D90" s="205" t="s">
        <v>137</v>
      </c>
      <c r="E90" s="206" t="s">
        <v>159</v>
      </c>
      <c r="F90" s="207" t="s">
        <v>160</v>
      </c>
      <c r="G90" s="208" t="s">
        <v>140</v>
      </c>
      <c r="H90" s="209">
        <v>4</v>
      </c>
      <c r="I90" s="210"/>
      <c r="J90" s="211">
        <f>ROUND(I90*H90,2)</f>
        <v>0</v>
      </c>
      <c r="K90" s="207" t="s">
        <v>141</v>
      </c>
      <c r="L90" s="45"/>
      <c r="M90" s="212" t="s">
        <v>21</v>
      </c>
      <c r="N90" s="213" t="s">
        <v>44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142</v>
      </c>
      <c r="AT90" s="216" t="s">
        <v>137</v>
      </c>
      <c r="AU90" s="216" t="s">
        <v>84</v>
      </c>
      <c r="AY90" s="18" t="s">
        <v>135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81</v>
      </c>
      <c r="BK90" s="217">
        <f>ROUND(I90*H90,2)</f>
        <v>0</v>
      </c>
      <c r="BL90" s="18" t="s">
        <v>142</v>
      </c>
      <c r="BM90" s="216" t="s">
        <v>696</v>
      </c>
    </row>
    <row r="91" s="2" customFormat="1">
      <c r="A91" s="39"/>
      <c r="B91" s="40"/>
      <c r="C91" s="41"/>
      <c r="D91" s="218" t="s">
        <v>144</v>
      </c>
      <c r="E91" s="41"/>
      <c r="F91" s="219" t="s">
        <v>162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144</v>
      </c>
      <c r="AU91" s="18" t="s">
        <v>84</v>
      </c>
    </row>
    <row r="92" s="15" customFormat="1">
      <c r="A92" s="15"/>
      <c r="B92" s="255"/>
      <c r="C92" s="256"/>
      <c r="D92" s="218" t="s">
        <v>146</v>
      </c>
      <c r="E92" s="257" t="s">
        <v>21</v>
      </c>
      <c r="F92" s="258" t="s">
        <v>610</v>
      </c>
      <c r="G92" s="256"/>
      <c r="H92" s="257" t="s">
        <v>21</v>
      </c>
      <c r="I92" s="259"/>
      <c r="J92" s="256"/>
      <c r="K92" s="256"/>
      <c r="L92" s="260"/>
      <c r="M92" s="261"/>
      <c r="N92" s="262"/>
      <c r="O92" s="262"/>
      <c r="P92" s="262"/>
      <c r="Q92" s="262"/>
      <c r="R92" s="262"/>
      <c r="S92" s="262"/>
      <c r="T92" s="263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64" t="s">
        <v>146</v>
      </c>
      <c r="AU92" s="264" t="s">
        <v>84</v>
      </c>
      <c r="AV92" s="15" t="s">
        <v>81</v>
      </c>
      <c r="AW92" s="15" t="s">
        <v>34</v>
      </c>
      <c r="AX92" s="15" t="s">
        <v>73</v>
      </c>
      <c r="AY92" s="264" t="s">
        <v>135</v>
      </c>
    </row>
    <row r="93" s="13" customFormat="1">
      <c r="A93" s="13"/>
      <c r="B93" s="223"/>
      <c r="C93" s="224"/>
      <c r="D93" s="218" t="s">
        <v>146</v>
      </c>
      <c r="E93" s="225" t="s">
        <v>21</v>
      </c>
      <c r="F93" s="226" t="s">
        <v>611</v>
      </c>
      <c r="G93" s="224"/>
      <c r="H93" s="227">
        <v>3</v>
      </c>
      <c r="I93" s="228"/>
      <c r="J93" s="224"/>
      <c r="K93" s="224"/>
      <c r="L93" s="229"/>
      <c r="M93" s="230"/>
      <c r="N93" s="231"/>
      <c r="O93" s="231"/>
      <c r="P93" s="231"/>
      <c r="Q93" s="231"/>
      <c r="R93" s="231"/>
      <c r="S93" s="231"/>
      <c r="T93" s="23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3" t="s">
        <v>146</v>
      </c>
      <c r="AU93" s="233" t="s">
        <v>84</v>
      </c>
      <c r="AV93" s="13" t="s">
        <v>84</v>
      </c>
      <c r="AW93" s="13" t="s">
        <v>34</v>
      </c>
      <c r="AX93" s="13" t="s">
        <v>73</v>
      </c>
      <c r="AY93" s="233" t="s">
        <v>135</v>
      </c>
    </row>
    <row r="94" s="13" customFormat="1">
      <c r="A94" s="13"/>
      <c r="B94" s="223"/>
      <c r="C94" s="224"/>
      <c r="D94" s="218" t="s">
        <v>146</v>
      </c>
      <c r="E94" s="225" t="s">
        <v>21</v>
      </c>
      <c r="F94" s="226" t="s">
        <v>612</v>
      </c>
      <c r="G94" s="224"/>
      <c r="H94" s="227">
        <v>1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146</v>
      </c>
      <c r="AU94" s="233" t="s">
        <v>84</v>
      </c>
      <c r="AV94" s="13" t="s">
        <v>84</v>
      </c>
      <c r="AW94" s="13" t="s">
        <v>34</v>
      </c>
      <c r="AX94" s="13" t="s">
        <v>73</v>
      </c>
      <c r="AY94" s="233" t="s">
        <v>135</v>
      </c>
    </row>
    <row r="95" s="14" customFormat="1">
      <c r="A95" s="14"/>
      <c r="B95" s="234"/>
      <c r="C95" s="235"/>
      <c r="D95" s="218" t="s">
        <v>146</v>
      </c>
      <c r="E95" s="236" t="s">
        <v>21</v>
      </c>
      <c r="F95" s="237" t="s">
        <v>148</v>
      </c>
      <c r="G95" s="235"/>
      <c r="H95" s="238">
        <v>4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146</v>
      </c>
      <c r="AU95" s="244" t="s">
        <v>84</v>
      </c>
      <c r="AV95" s="14" t="s">
        <v>142</v>
      </c>
      <c r="AW95" s="14" t="s">
        <v>34</v>
      </c>
      <c r="AX95" s="14" t="s">
        <v>81</v>
      </c>
      <c r="AY95" s="244" t="s">
        <v>135</v>
      </c>
    </row>
    <row r="96" s="2" customFormat="1">
      <c r="A96" s="39"/>
      <c r="B96" s="40"/>
      <c r="C96" s="205" t="s">
        <v>153</v>
      </c>
      <c r="D96" s="205" t="s">
        <v>137</v>
      </c>
      <c r="E96" s="206" t="s">
        <v>182</v>
      </c>
      <c r="F96" s="207" t="s">
        <v>183</v>
      </c>
      <c r="G96" s="208" t="s">
        <v>167</v>
      </c>
      <c r="H96" s="209">
        <v>6</v>
      </c>
      <c r="I96" s="210"/>
      <c r="J96" s="211">
        <f>ROUND(I96*H96,2)</f>
        <v>0</v>
      </c>
      <c r="K96" s="207" t="s">
        <v>141</v>
      </c>
      <c r="L96" s="45"/>
      <c r="M96" s="212" t="s">
        <v>21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142</v>
      </c>
      <c r="AT96" s="216" t="s">
        <v>137</v>
      </c>
      <c r="AU96" s="216" t="s">
        <v>84</v>
      </c>
      <c r="AY96" s="18" t="s">
        <v>135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142</v>
      </c>
      <c r="BM96" s="216" t="s">
        <v>697</v>
      </c>
    </row>
    <row r="97" s="2" customFormat="1">
      <c r="A97" s="39"/>
      <c r="B97" s="40"/>
      <c r="C97" s="41"/>
      <c r="D97" s="218" t="s">
        <v>144</v>
      </c>
      <c r="E97" s="41"/>
      <c r="F97" s="219" t="s">
        <v>185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144</v>
      </c>
      <c r="AU97" s="18" t="s">
        <v>84</v>
      </c>
    </row>
    <row r="98" s="13" customFormat="1">
      <c r="A98" s="13"/>
      <c r="B98" s="223"/>
      <c r="C98" s="224"/>
      <c r="D98" s="218" t="s">
        <v>146</v>
      </c>
      <c r="E98" s="225" t="s">
        <v>21</v>
      </c>
      <c r="F98" s="226" t="s">
        <v>614</v>
      </c>
      <c r="G98" s="224"/>
      <c r="H98" s="227">
        <v>6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146</v>
      </c>
      <c r="AU98" s="233" t="s">
        <v>84</v>
      </c>
      <c r="AV98" s="13" t="s">
        <v>84</v>
      </c>
      <c r="AW98" s="13" t="s">
        <v>34</v>
      </c>
      <c r="AX98" s="13" t="s">
        <v>73</v>
      </c>
      <c r="AY98" s="233" t="s">
        <v>135</v>
      </c>
    </row>
    <row r="99" s="14" customFormat="1">
      <c r="A99" s="14"/>
      <c r="B99" s="234"/>
      <c r="C99" s="235"/>
      <c r="D99" s="218" t="s">
        <v>146</v>
      </c>
      <c r="E99" s="236" t="s">
        <v>21</v>
      </c>
      <c r="F99" s="237" t="s">
        <v>148</v>
      </c>
      <c r="G99" s="235"/>
      <c r="H99" s="238">
        <v>6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4" t="s">
        <v>146</v>
      </c>
      <c r="AU99" s="244" t="s">
        <v>84</v>
      </c>
      <c r="AV99" s="14" t="s">
        <v>142</v>
      </c>
      <c r="AW99" s="14" t="s">
        <v>34</v>
      </c>
      <c r="AX99" s="14" t="s">
        <v>81</v>
      </c>
      <c r="AY99" s="244" t="s">
        <v>135</v>
      </c>
    </row>
    <row r="100" s="2" customFormat="1" ht="16.5" customHeight="1">
      <c r="A100" s="39"/>
      <c r="B100" s="40"/>
      <c r="C100" s="205" t="s">
        <v>142</v>
      </c>
      <c r="D100" s="205" t="s">
        <v>137</v>
      </c>
      <c r="E100" s="206" t="s">
        <v>188</v>
      </c>
      <c r="F100" s="207" t="s">
        <v>189</v>
      </c>
      <c r="G100" s="208" t="s">
        <v>140</v>
      </c>
      <c r="H100" s="209">
        <v>1</v>
      </c>
      <c r="I100" s="210"/>
      <c r="J100" s="211">
        <f>ROUND(I100*H100,2)</f>
        <v>0</v>
      </c>
      <c r="K100" s="207" t="s">
        <v>141</v>
      </c>
      <c r="L100" s="45"/>
      <c r="M100" s="212" t="s">
        <v>21</v>
      </c>
      <c r="N100" s="213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142</v>
      </c>
      <c r="AT100" s="216" t="s">
        <v>137</v>
      </c>
      <c r="AU100" s="216" t="s">
        <v>84</v>
      </c>
      <c r="AY100" s="18" t="s">
        <v>135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142</v>
      </c>
      <c r="BM100" s="216" t="s">
        <v>698</v>
      </c>
    </row>
    <row r="101" s="2" customFormat="1">
      <c r="A101" s="39"/>
      <c r="B101" s="40"/>
      <c r="C101" s="41"/>
      <c r="D101" s="218" t="s">
        <v>144</v>
      </c>
      <c r="E101" s="41"/>
      <c r="F101" s="219" t="s">
        <v>185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144</v>
      </c>
      <c r="AU101" s="18" t="s">
        <v>84</v>
      </c>
    </row>
    <row r="102" s="13" customFormat="1">
      <c r="A102" s="13"/>
      <c r="B102" s="223"/>
      <c r="C102" s="224"/>
      <c r="D102" s="218" t="s">
        <v>146</v>
      </c>
      <c r="E102" s="225" t="s">
        <v>21</v>
      </c>
      <c r="F102" s="226" t="s">
        <v>616</v>
      </c>
      <c r="G102" s="224"/>
      <c r="H102" s="227">
        <v>1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146</v>
      </c>
      <c r="AU102" s="233" t="s">
        <v>84</v>
      </c>
      <c r="AV102" s="13" t="s">
        <v>84</v>
      </c>
      <c r="AW102" s="13" t="s">
        <v>34</v>
      </c>
      <c r="AX102" s="13" t="s">
        <v>73</v>
      </c>
      <c r="AY102" s="233" t="s">
        <v>135</v>
      </c>
    </row>
    <row r="103" s="14" customFormat="1">
      <c r="A103" s="14"/>
      <c r="B103" s="234"/>
      <c r="C103" s="235"/>
      <c r="D103" s="218" t="s">
        <v>146</v>
      </c>
      <c r="E103" s="236" t="s">
        <v>21</v>
      </c>
      <c r="F103" s="237" t="s">
        <v>148</v>
      </c>
      <c r="G103" s="235"/>
      <c r="H103" s="238">
        <v>1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146</v>
      </c>
      <c r="AU103" s="244" t="s">
        <v>84</v>
      </c>
      <c r="AV103" s="14" t="s">
        <v>142</v>
      </c>
      <c r="AW103" s="14" t="s">
        <v>34</v>
      </c>
      <c r="AX103" s="14" t="s">
        <v>81</v>
      </c>
      <c r="AY103" s="244" t="s">
        <v>135</v>
      </c>
    </row>
    <row r="104" s="2" customFormat="1">
      <c r="A104" s="39"/>
      <c r="B104" s="40"/>
      <c r="C104" s="205" t="s">
        <v>164</v>
      </c>
      <c r="D104" s="205" t="s">
        <v>137</v>
      </c>
      <c r="E104" s="206" t="s">
        <v>281</v>
      </c>
      <c r="F104" s="207" t="s">
        <v>282</v>
      </c>
      <c r="G104" s="208" t="s">
        <v>167</v>
      </c>
      <c r="H104" s="209">
        <v>2</v>
      </c>
      <c r="I104" s="210"/>
      <c r="J104" s="211">
        <f>ROUND(I104*H104,2)</f>
        <v>0</v>
      </c>
      <c r="K104" s="207" t="s">
        <v>141</v>
      </c>
      <c r="L104" s="45"/>
      <c r="M104" s="212" t="s">
        <v>21</v>
      </c>
      <c r="N104" s="213" t="s">
        <v>44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142</v>
      </c>
      <c r="AT104" s="216" t="s">
        <v>137</v>
      </c>
      <c r="AU104" s="216" t="s">
        <v>84</v>
      </c>
      <c r="AY104" s="18" t="s">
        <v>135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81</v>
      </c>
      <c r="BK104" s="217">
        <f>ROUND(I104*H104,2)</f>
        <v>0</v>
      </c>
      <c r="BL104" s="18" t="s">
        <v>142</v>
      </c>
      <c r="BM104" s="216" t="s">
        <v>699</v>
      </c>
    </row>
    <row r="105" s="2" customFormat="1">
      <c r="A105" s="39"/>
      <c r="B105" s="40"/>
      <c r="C105" s="41"/>
      <c r="D105" s="218" t="s">
        <v>144</v>
      </c>
      <c r="E105" s="41"/>
      <c r="F105" s="219" t="s">
        <v>284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144</v>
      </c>
      <c r="AU105" s="18" t="s">
        <v>84</v>
      </c>
    </row>
    <row r="106" s="15" customFormat="1">
      <c r="A106" s="15"/>
      <c r="B106" s="255"/>
      <c r="C106" s="256"/>
      <c r="D106" s="218" t="s">
        <v>146</v>
      </c>
      <c r="E106" s="257" t="s">
        <v>21</v>
      </c>
      <c r="F106" s="258" t="s">
        <v>610</v>
      </c>
      <c r="G106" s="256"/>
      <c r="H106" s="257" t="s">
        <v>21</v>
      </c>
      <c r="I106" s="259"/>
      <c r="J106" s="256"/>
      <c r="K106" s="256"/>
      <c r="L106" s="260"/>
      <c r="M106" s="261"/>
      <c r="N106" s="262"/>
      <c r="O106" s="262"/>
      <c r="P106" s="262"/>
      <c r="Q106" s="262"/>
      <c r="R106" s="262"/>
      <c r="S106" s="262"/>
      <c r="T106" s="263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4" t="s">
        <v>146</v>
      </c>
      <c r="AU106" s="264" t="s">
        <v>84</v>
      </c>
      <c r="AV106" s="15" t="s">
        <v>81</v>
      </c>
      <c r="AW106" s="15" t="s">
        <v>34</v>
      </c>
      <c r="AX106" s="15" t="s">
        <v>73</v>
      </c>
      <c r="AY106" s="264" t="s">
        <v>135</v>
      </c>
    </row>
    <row r="107" s="13" customFormat="1">
      <c r="A107" s="13"/>
      <c r="B107" s="223"/>
      <c r="C107" s="224"/>
      <c r="D107" s="218" t="s">
        <v>146</v>
      </c>
      <c r="E107" s="225" t="s">
        <v>21</v>
      </c>
      <c r="F107" s="226" t="s">
        <v>618</v>
      </c>
      <c r="G107" s="224"/>
      <c r="H107" s="227">
        <v>2</v>
      </c>
      <c r="I107" s="228"/>
      <c r="J107" s="224"/>
      <c r="K107" s="224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146</v>
      </c>
      <c r="AU107" s="233" t="s">
        <v>84</v>
      </c>
      <c r="AV107" s="13" t="s">
        <v>84</v>
      </c>
      <c r="AW107" s="13" t="s">
        <v>34</v>
      </c>
      <c r="AX107" s="13" t="s">
        <v>73</v>
      </c>
      <c r="AY107" s="233" t="s">
        <v>135</v>
      </c>
    </row>
    <row r="108" s="14" customFormat="1">
      <c r="A108" s="14"/>
      <c r="B108" s="234"/>
      <c r="C108" s="235"/>
      <c r="D108" s="218" t="s">
        <v>146</v>
      </c>
      <c r="E108" s="236" t="s">
        <v>21</v>
      </c>
      <c r="F108" s="237" t="s">
        <v>148</v>
      </c>
      <c r="G108" s="235"/>
      <c r="H108" s="238">
        <v>2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146</v>
      </c>
      <c r="AU108" s="244" t="s">
        <v>84</v>
      </c>
      <c r="AV108" s="14" t="s">
        <v>142</v>
      </c>
      <c r="AW108" s="14" t="s">
        <v>34</v>
      </c>
      <c r="AX108" s="14" t="s">
        <v>81</v>
      </c>
      <c r="AY108" s="244" t="s">
        <v>135</v>
      </c>
    </row>
    <row r="109" s="2" customFormat="1">
      <c r="A109" s="39"/>
      <c r="B109" s="40"/>
      <c r="C109" s="205" t="s">
        <v>171</v>
      </c>
      <c r="D109" s="205" t="s">
        <v>137</v>
      </c>
      <c r="E109" s="206" t="s">
        <v>287</v>
      </c>
      <c r="F109" s="207" t="s">
        <v>288</v>
      </c>
      <c r="G109" s="208" t="s">
        <v>167</v>
      </c>
      <c r="H109" s="209">
        <v>6</v>
      </c>
      <c r="I109" s="210"/>
      <c r="J109" s="211">
        <f>ROUND(I109*H109,2)</f>
        <v>0</v>
      </c>
      <c r="K109" s="207" t="s">
        <v>141</v>
      </c>
      <c r="L109" s="45"/>
      <c r="M109" s="212" t="s">
        <v>21</v>
      </c>
      <c r="N109" s="213" t="s">
        <v>44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142</v>
      </c>
      <c r="AT109" s="216" t="s">
        <v>137</v>
      </c>
      <c r="AU109" s="216" t="s">
        <v>84</v>
      </c>
      <c r="AY109" s="18" t="s">
        <v>135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81</v>
      </c>
      <c r="BK109" s="217">
        <f>ROUND(I109*H109,2)</f>
        <v>0</v>
      </c>
      <c r="BL109" s="18" t="s">
        <v>142</v>
      </c>
      <c r="BM109" s="216" t="s">
        <v>700</v>
      </c>
    </row>
    <row r="110" s="2" customFormat="1">
      <c r="A110" s="39"/>
      <c r="B110" s="40"/>
      <c r="C110" s="41"/>
      <c r="D110" s="218" t="s">
        <v>144</v>
      </c>
      <c r="E110" s="41"/>
      <c r="F110" s="219" t="s">
        <v>284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144</v>
      </c>
      <c r="AU110" s="18" t="s">
        <v>84</v>
      </c>
    </row>
    <row r="111" s="15" customFormat="1">
      <c r="A111" s="15"/>
      <c r="B111" s="255"/>
      <c r="C111" s="256"/>
      <c r="D111" s="218" t="s">
        <v>146</v>
      </c>
      <c r="E111" s="257" t="s">
        <v>21</v>
      </c>
      <c r="F111" s="258" t="s">
        <v>610</v>
      </c>
      <c r="G111" s="256"/>
      <c r="H111" s="257" t="s">
        <v>21</v>
      </c>
      <c r="I111" s="259"/>
      <c r="J111" s="256"/>
      <c r="K111" s="256"/>
      <c r="L111" s="260"/>
      <c r="M111" s="261"/>
      <c r="N111" s="262"/>
      <c r="O111" s="262"/>
      <c r="P111" s="262"/>
      <c r="Q111" s="262"/>
      <c r="R111" s="262"/>
      <c r="S111" s="262"/>
      <c r="T111" s="263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4" t="s">
        <v>146</v>
      </c>
      <c r="AU111" s="264" t="s">
        <v>84</v>
      </c>
      <c r="AV111" s="15" t="s">
        <v>81</v>
      </c>
      <c r="AW111" s="15" t="s">
        <v>34</v>
      </c>
      <c r="AX111" s="15" t="s">
        <v>73</v>
      </c>
      <c r="AY111" s="264" t="s">
        <v>135</v>
      </c>
    </row>
    <row r="112" s="13" customFormat="1">
      <c r="A112" s="13"/>
      <c r="B112" s="223"/>
      <c r="C112" s="224"/>
      <c r="D112" s="218" t="s">
        <v>146</v>
      </c>
      <c r="E112" s="225" t="s">
        <v>21</v>
      </c>
      <c r="F112" s="226" t="s">
        <v>620</v>
      </c>
      <c r="G112" s="224"/>
      <c r="H112" s="227">
        <v>6</v>
      </c>
      <c r="I112" s="228"/>
      <c r="J112" s="224"/>
      <c r="K112" s="224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146</v>
      </c>
      <c r="AU112" s="233" t="s">
        <v>84</v>
      </c>
      <c r="AV112" s="13" t="s">
        <v>84</v>
      </c>
      <c r="AW112" s="13" t="s">
        <v>34</v>
      </c>
      <c r="AX112" s="13" t="s">
        <v>73</v>
      </c>
      <c r="AY112" s="233" t="s">
        <v>135</v>
      </c>
    </row>
    <row r="113" s="14" customFormat="1">
      <c r="A113" s="14"/>
      <c r="B113" s="234"/>
      <c r="C113" s="235"/>
      <c r="D113" s="218" t="s">
        <v>146</v>
      </c>
      <c r="E113" s="236" t="s">
        <v>21</v>
      </c>
      <c r="F113" s="237" t="s">
        <v>148</v>
      </c>
      <c r="G113" s="235"/>
      <c r="H113" s="238">
        <v>6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146</v>
      </c>
      <c r="AU113" s="244" t="s">
        <v>84</v>
      </c>
      <c r="AV113" s="14" t="s">
        <v>142</v>
      </c>
      <c r="AW113" s="14" t="s">
        <v>34</v>
      </c>
      <c r="AX113" s="14" t="s">
        <v>81</v>
      </c>
      <c r="AY113" s="244" t="s">
        <v>135</v>
      </c>
    </row>
    <row r="114" s="2" customFormat="1">
      <c r="A114" s="39"/>
      <c r="B114" s="40"/>
      <c r="C114" s="205" t="s">
        <v>176</v>
      </c>
      <c r="D114" s="205" t="s">
        <v>137</v>
      </c>
      <c r="E114" s="206" t="s">
        <v>303</v>
      </c>
      <c r="F114" s="207" t="s">
        <v>304</v>
      </c>
      <c r="G114" s="208" t="s">
        <v>167</v>
      </c>
      <c r="H114" s="209">
        <v>2</v>
      </c>
      <c r="I114" s="210"/>
      <c r="J114" s="211">
        <f>ROUND(I114*H114,2)</f>
        <v>0</v>
      </c>
      <c r="K114" s="207" t="s">
        <v>141</v>
      </c>
      <c r="L114" s="45"/>
      <c r="M114" s="212" t="s">
        <v>21</v>
      </c>
      <c r="N114" s="213" t="s">
        <v>44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142</v>
      </c>
      <c r="AT114" s="216" t="s">
        <v>137</v>
      </c>
      <c r="AU114" s="216" t="s">
        <v>84</v>
      </c>
      <c r="AY114" s="18" t="s">
        <v>135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81</v>
      </c>
      <c r="BK114" s="217">
        <f>ROUND(I114*H114,2)</f>
        <v>0</v>
      </c>
      <c r="BL114" s="18" t="s">
        <v>142</v>
      </c>
      <c r="BM114" s="216" t="s">
        <v>701</v>
      </c>
    </row>
    <row r="115" s="2" customFormat="1">
      <c r="A115" s="39"/>
      <c r="B115" s="40"/>
      <c r="C115" s="41"/>
      <c r="D115" s="218" t="s">
        <v>144</v>
      </c>
      <c r="E115" s="41"/>
      <c r="F115" s="219" t="s">
        <v>306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144</v>
      </c>
      <c r="AU115" s="18" t="s">
        <v>84</v>
      </c>
    </row>
    <row r="116" s="15" customFormat="1">
      <c r="A116" s="15"/>
      <c r="B116" s="255"/>
      <c r="C116" s="256"/>
      <c r="D116" s="218" t="s">
        <v>146</v>
      </c>
      <c r="E116" s="257" t="s">
        <v>21</v>
      </c>
      <c r="F116" s="258" t="s">
        <v>610</v>
      </c>
      <c r="G116" s="256"/>
      <c r="H116" s="257" t="s">
        <v>21</v>
      </c>
      <c r="I116" s="259"/>
      <c r="J116" s="256"/>
      <c r="K116" s="256"/>
      <c r="L116" s="260"/>
      <c r="M116" s="261"/>
      <c r="N116" s="262"/>
      <c r="O116" s="262"/>
      <c r="P116" s="262"/>
      <c r="Q116" s="262"/>
      <c r="R116" s="262"/>
      <c r="S116" s="262"/>
      <c r="T116" s="263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4" t="s">
        <v>146</v>
      </c>
      <c r="AU116" s="264" t="s">
        <v>84</v>
      </c>
      <c r="AV116" s="15" t="s">
        <v>81</v>
      </c>
      <c r="AW116" s="15" t="s">
        <v>34</v>
      </c>
      <c r="AX116" s="15" t="s">
        <v>73</v>
      </c>
      <c r="AY116" s="264" t="s">
        <v>135</v>
      </c>
    </row>
    <row r="117" s="13" customFormat="1">
      <c r="A117" s="13"/>
      <c r="B117" s="223"/>
      <c r="C117" s="224"/>
      <c r="D117" s="218" t="s">
        <v>146</v>
      </c>
      <c r="E117" s="225" t="s">
        <v>21</v>
      </c>
      <c r="F117" s="226" t="s">
        <v>618</v>
      </c>
      <c r="G117" s="224"/>
      <c r="H117" s="227">
        <v>2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146</v>
      </c>
      <c r="AU117" s="233" t="s">
        <v>84</v>
      </c>
      <c r="AV117" s="13" t="s">
        <v>84</v>
      </c>
      <c r="AW117" s="13" t="s">
        <v>34</v>
      </c>
      <c r="AX117" s="13" t="s">
        <v>73</v>
      </c>
      <c r="AY117" s="233" t="s">
        <v>135</v>
      </c>
    </row>
    <row r="118" s="14" customFormat="1">
      <c r="A118" s="14"/>
      <c r="B118" s="234"/>
      <c r="C118" s="235"/>
      <c r="D118" s="218" t="s">
        <v>146</v>
      </c>
      <c r="E118" s="236" t="s">
        <v>21</v>
      </c>
      <c r="F118" s="237" t="s">
        <v>148</v>
      </c>
      <c r="G118" s="235"/>
      <c r="H118" s="238">
        <v>2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146</v>
      </c>
      <c r="AU118" s="244" t="s">
        <v>84</v>
      </c>
      <c r="AV118" s="14" t="s">
        <v>142</v>
      </c>
      <c r="AW118" s="14" t="s">
        <v>34</v>
      </c>
      <c r="AX118" s="14" t="s">
        <v>81</v>
      </c>
      <c r="AY118" s="244" t="s">
        <v>135</v>
      </c>
    </row>
    <row r="119" s="2" customFormat="1" ht="16.5" customHeight="1">
      <c r="A119" s="39"/>
      <c r="B119" s="40"/>
      <c r="C119" s="245" t="s">
        <v>181</v>
      </c>
      <c r="D119" s="245" t="s">
        <v>274</v>
      </c>
      <c r="E119" s="246" t="s">
        <v>309</v>
      </c>
      <c r="F119" s="247" t="s">
        <v>310</v>
      </c>
      <c r="G119" s="248" t="s">
        <v>167</v>
      </c>
      <c r="H119" s="249">
        <v>2</v>
      </c>
      <c r="I119" s="250"/>
      <c r="J119" s="251">
        <f>ROUND(I119*H119,2)</f>
        <v>0</v>
      </c>
      <c r="K119" s="247" t="s">
        <v>21</v>
      </c>
      <c r="L119" s="252"/>
      <c r="M119" s="253" t="s">
        <v>21</v>
      </c>
      <c r="N119" s="254" t="s">
        <v>44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181</v>
      </c>
      <c r="AT119" s="216" t="s">
        <v>274</v>
      </c>
      <c r="AU119" s="216" t="s">
        <v>84</v>
      </c>
      <c r="AY119" s="18" t="s">
        <v>135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81</v>
      </c>
      <c r="BK119" s="217">
        <f>ROUND(I119*H119,2)</f>
        <v>0</v>
      </c>
      <c r="BL119" s="18" t="s">
        <v>142</v>
      </c>
      <c r="BM119" s="216" t="s">
        <v>702</v>
      </c>
    </row>
    <row r="120" s="13" customFormat="1">
      <c r="A120" s="13"/>
      <c r="B120" s="223"/>
      <c r="C120" s="224"/>
      <c r="D120" s="218" t="s">
        <v>146</v>
      </c>
      <c r="E120" s="225" t="s">
        <v>21</v>
      </c>
      <c r="F120" s="226" t="s">
        <v>623</v>
      </c>
      <c r="G120" s="224"/>
      <c r="H120" s="227">
        <v>2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146</v>
      </c>
      <c r="AU120" s="233" t="s">
        <v>84</v>
      </c>
      <c r="AV120" s="13" t="s">
        <v>84</v>
      </c>
      <c r="AW120" s="13" t="s">
        <v>34</v>
      </c>
      <c r="AX120" s="13" t="s">
        <v>73</v>
      </c>
      <c r="AY120" s="233" t="s">
        <v>135</v>
      </c>
    </row>
    <row r="121" s="14" customFormat="1">
      <c r="A121" s="14"/>
      <c r="B121" s="234"/>
      <c r="C121" s="235"/>
      <c r="D121" s="218" t="s">
        <v>146</v>
      </c>
      <c r="E121" s="236" t="s">
        <v>21</v>
      </c>
      <c r="F121" s="237" t="s">
        <v>148</v>
      </c>
      <c r="G121" s="235"/>
      <c r="H121" s="238">
        <v>2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146</v>
      </c>
      <c r="AU121" s="244" t="s">
        <v>84</v>
      </c>
      <c r="AV121" s="14" t="s">
        <v>142</v>
      </c>
      <c r="AW121" s="14" t="s">
        <v>34</v>
      </c>
      <c r="AX121" s="14" t="s">
        <v>81</v>
      </c>
      <c r="AY121" s="244" t="s">
        <v>135</v>
      </c>
    </row>
    <row r="122" s="2" customFormat="1">
      <c r="A122" s="39"/>
      <c r="B122" s="40"/>
      <c r="C122" s="205" t="s">
        <v>187</v>
      </c>
      <c r="D122" s="205" t="s">
        <v>137</v>
      </c>
      <c r="E122" s="206" t="s">
        <v>314</v>
      </c>
      <c r="F122" s="207" t="s">
        <v>315</v>
      </c>
      <c r="G122" s="208" t="s">
        <v>167</v>
      </c>
      <c r="H122" s="209">
        <v>6</v>
      </c>
      <c r="I122" s="210"/>
      <c r="J122" s="211">
        <f>ROUND(I122*H122,2)</f>
        <v>0</v>
      </c>
      <c r="K122" s="207" t="s">
        <v>141</v>
      </c>
      <c r="L122" s="45"/>
      <c r="M122" s="212" t="s">
        <v>21</v>
      </c>
      <c r="N122" s="213" t="s">
        <v>44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142</v>
      </c>
      <c r="AT122" s="216" t="s">
        <v>137</v>
      </c>
      <c r="AU122" s="216" t="s">
        <v>84</v>
      </c>
      <c r="AY122" s="18" t="s">
        <v>135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81</v>
      </c>
      <c r="BK122" s="217">
        <f>ROUND(I122*H122,2)</f>
        <v>0</v>
      </c>
      <c r="BL122" s="18" t="s">
        <v>142</v>
      </c>
      <c r="BM122" s="216" t="s">
        <v>703</v>
      </c>
    </row>
    <row r="123" s="2" customFormat="1">
      <c r="A123" s="39"/>
      <c r="B123" s="40"/>
      <c r="C123" s="41"/>
      <c r="D123" s="218" t="s">
        <v>144</v>
      </c>
      <c r="E123" s="41"/>
      <c r="F123" s="219" t="s">
        <v>306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144</v>
      </c>
      <c r="AU123" s="18" t="s">
        <v>84</v>
      </c>
    </row>
    <row r="124" s="15" customFormat="1">
      <c r="A124" s="15"/>
      <c r="B124" s="255"/>
      <c r="C124" s="256"/>
      <c r="D124" s="218" t="s">
        <v>146</v>
      </c>
      <c r="E124" s="257" t="s">
        <v>21</v>
      </c>
      <c r="F124" s="258" t="s">
        <v>610</v>
      </c>
      <c r="G124" s="256"/>
      <c r="H124" s="257" t="s">
        <v>21</v>
      </c>
      <c r="I124" s="259"/>
      <c r="J124" s="256"/>
      <c r="K124" s="256"/>
      <c r="L124" s="260"/>
      <c r="M124" s="261"/>
      <c r="N124" s="262"/>
      <c r="O124" s="262"/>
      <c r="P124" s="262"/>
      <c r="Q124" s="262"/>
      <c r="R124" s="262"/>
      <c r="S124" s="262"/>
      <c r="T124" s="263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4" t="s">
        <v>146</v>
      </c>
      <c r="AU124" s="264" t="s">
        <v>84</v>
      </c>
      <c r="AV124" s="15" t="s">
        <v>81</v>
      </c>
      <c r="AW124" s="15" t="s">
        <v>34</v>
      </c>
      <c r="AX124" s="15" t="s">
        <v>73</v>
      </c>
      <c r="AY124" s="264" t="s">
        <v>135</v>
      </c>
    </row>
    <row r="125" s="13" customFormat="1">
      <c r="A125" s="13"/>
      <c r="B125" s="223"/>
      <c r="C125" s="224"/>
      <c r="D125" s="218" t="s">
        <v>146</v>
      </c>
      <c r="E125" s="225" t="s">
        <v>21</v>
      </c>
      <c r="F125" s="226" t="s">
        <v>620</v>
      </c>
      <c r="G125" s="224"/>
      <c r="H125" s="227">
        <v>6</v>
      </c>
      <c r="I125" s="228"/>
      <c r="J125" s="224"/>
      <c r="K125" s="224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146</v>
      </c>
      <c r="AU125" s="233" t="s">
        <v>84</v>
      </c>
      <c r="AV125" s="13" t="s">
        <v>84</v>
      </c>
      <c r="AW125" s="13" t="s">
        <v>34</v>
      </c>
      <c r="AX125" s="13" t="s">
        <v>73</v>
      </c>
      <c r="AY125" s="233" t="s">
        <v>135</v>
      </c>
    </row>
    <row r="126" s="14" customFormat="1">
      <c r="A126" s="14"/>
      <c r="B126" s="234"/>
      <c r="C126" s="235"/>
      <c r="D126" s="218" t="s">
        <v>146</v>
      </c>
      <c r="E126" s="236" t="s">
        <v>21</v>
      </c>
      <c r="F126" s="237" t="s">
        <v>148</v>
      </c>
      <c r="G126" s="235"/>
      <c r="H126" s="238">
        <v>6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146</v>
      </c>
      <c r="AU126" s="244" t="s">
        <v>84</v>
      </c>
      <c r="AV126" s="14" t="s">
        <v>142</v>
      </c>
      <c r="AW126" s="14" t="s">
        <v>34</v>
      </c>
      <c r="AX126" s="14" t="s">
        <v>81</v>
      </c>
      <c r="AY126" s="244" t="s">
        <v>135</v>
      </c>
    </row>
    <row r="127" s="2" customFormat="1" ht="16.5" customHeight="1">
      <c r="A127" s="39"/>
      <c r="B127" s="40"/>
      <c r="C127" s="245" t="s">
        <v>192</v>
      </c>
      <c r="D127" s="245" t="s">
        <v>274</v>
      </c>
      <c r="E127" s="246" t="s">
        <v>318</v>
      </c>
      <c r="F127" s="247" t="s">
        <v>319</v>
      </c>
      <c r="G127" s="248" t="s">
        <v>167</v>
      </c>
      <c r="H127" s="249">
        <v>2</v>
      </c>
      <c r="I127" s="250"/>
      <c r="J127" s="251">
        <f>ROUND(I127*H127,2)</f>
        <v>0</v>
      </c>
      <c r="K127" s="247" t="s">
        <v>21</v>
      </c>
      <c r="L127" s="252"/>
      <c r="M127" s="253" t="s">
        <v>21</v>
      </c>
      <c r="N127" s="254" t="s">
        <v>44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181</v>
      </c>
      <c r="AT127" s="216" t="s">
        <v>274</v>
      </c>
      <c r="AU127" s="216" t="s">
        <v>84</v>
      </c>
      <c r="AY127" s="18" t="s">
        <v>135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81</v>
      </c>
      <c r="BK127" s="217">
        <f>ROUND(I127*H127,2)</f>
        <v>0</v>
      </c>
      <c r="BL127" s="18" t="s">
        <v>142</v>
      </c>
      <c r="BM127" s="216" t="s">
        <v>704</v>
      </c>
    </row>
    <row r="128" s="13" customFormat="1">
      <c r="A128" s="13"/>
      <c r="B128" s="223"/>
      <c r="C128" s="224"/>
      <c r="D128" s="218" t="s">
        <v>146</v>
      </c>
      <c r="E128" s="225" t="s">
        <v>21</v>
      </c>
      <c r="F128" s="226" t="s">
        <v>623</v>
      </c>
      <c r="G128" s="224"/>
      <c r="H128" s="227">
        <v>2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146</v>
      </c>
      <c r="AU128" s="233" t="s">
        <v>84</v>
      </c>
      <c r="AV128" s="13" t="s">
        <v>84</v>
      </c>
      <c r="AW128" s="13" t="s">
        <v>34</v>
      </c>
      <c r="AX128" s="13" t="s">
        <v>73</v>
      </c>
      <c r="AY128" s="233" t="s">
        <v>135</v>
      </c>
    </row>
    <row r="129" s="14" customFormat="1">
      <c r="A129" s="14"/>
      <c r="B129" s="234"/>
      <c r="C129" s="235"/>
      <c r="D129" s="218" t="s">
        <v>146</v>
      </c>
      <c r="E129" s="236" t="s">
        <v>21</v>
      </c>
      <c r="F129" s="237" t="s">
        <v>148</v>
      </c>
      <c r="G129" s="235"/>
      <c r="H129" s="238">
        <v>2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146</v>
      </c>
      <c r="AU129" s="244" t="s">
        <v>84</v>
      </c>
      <c r="AV129" s="14" t="s">
        <v>142</v>
      </c>
      <c r="AW129" s="14" t="s">
        <v>34</v>
      </c>
      <c r="AX129" s="14" t="s">
        <v>81</v>
      </c>
      <c r="AY129" s="244" t="s">
        <v>135</v>
      </c>
    </row>
    <row r="130" s="2" customFormat="1">
      <c r="A130" s="39"/>
      <c r="B130" s="40"/>
      <c r="C130" s="245" t="s">
        <v>197</v>
      </c>
      <c r="D130" s="245" t="s">
        <v>274</v>
      </c>
      <c r="E130" s="246" t="s">
        <v>323</v>
      </c>
      <c r="F130" s="247" t="s">
        <v>324</v>
      </c>
      <c r="G130" s="248" t="s">
        <v>167</v>
      </c>
      <c r="H130" s="249">
        <v>1</v>
      </c>
      <c r="I130" s="250"/>
      <c r="J130" s="251">
        <f>ROUND(I130*H130,2)</f>
        <v>0</v>
      </c>
      <c r="K130" s="247" t="s">
        <v>21</v>
      </c>
      <c r="L130" s="252"/>
      <c r="M130" s="253" t="s">
        <v>21</v>
      </c>
      <c r="N130" s="254" t="s">
        <v>44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181</v>
      </c>
      <c r="AT130" s="216" t="s">
        <v>274</v>
      </c>
      <c r="AU130" s="216" t="s">
        <v>84</v>
      </c>
      <c r="AY130" s="18" t="s">
        <v>135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81</v>
      </c>
      <c r="BK130" s="217">
        <f>ROUND(I130*H130,2)</f>
        <v>0</v>
      </c>
      <c r="BL130" s="18" t="s">
        <v>142</v>
      </c>
      <c r="BM130" s="216" t="s">
        <v>705</v>
      </c>
    </row>
    <row r="131" s="13" customFormat="1">
      <c r="A131" s="13"/>
      <c r="B131" s="223"/>
      <c r="C131" s="224"/>
      <c r="D131" s="218" t="s">
        <v>146</v>
      </c>
      <c r="E131" s="225" t="s">
        <v>21</v>
      </c>
      <c r="F131" s="226" t="s">
        <v>627</v>
      </c>
      <c r="G131" s="224"/>
      <c r="H131" s="227">
        <v>1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146</v>
      </c>
      <c r="AU131" s="233" t="s">
        <v>84</v>
      </c>
      <c r="AV131" s="13" t="s">
        <v>84</v>
      </c>
      <c r="AW131" s="13" t="s">
        <v>34</v>
      </c>
      <c r="AX131" s="13" t="s">
        <v>73</v>
      </c>
      <c r="AY131" s="233" t="s">
        <v>135</v>
      </c>
    </row>
    <row r="132" s="14" customFormat="1">
      <c r="A132" s="14"/>
      <c r="B132" s="234"/>
      <c r="C132" s="235"/>
      <c r="D132" s="218" t="s">
        <v>146</v>
      </c>
      <c r="E132" s="236" t="s">
        <v>21</v>
      </c>
      <c r="F132" s="237" t="s">
        <v>148</v>
      </c>
      <c r="G132" s="235"/>
      <c r="H132" s="238">
        <v>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146</v>
      </c>
      <c r="AU132" s="244" t="s">
        <v>84</v>
      </c>
      <c r="AV132" s="14" t="s">
        <v>142</v>
      </c>
      <c r="AW132" s="14" t="s">
        <v>34</v>
      </c>
      <c r="AX132" s="14" t="s">
        <v>81</v>
      </c>
      <c r="AY132" s="244" t="s">
        <v>135</v>
      </c>
    </row>
    <row r="133" s="2" customFormat="1">
      <c r="A133" s="39"/>
      <c r="B133" s="40"/>
      <c r="C133" s="245" t="s">
        <v>201</v>
      </c>
      <c r="D133" s="245" t="s">
        <v>274</v>
      </c>
      <c r="E133" s="246" t="s">
        <v>328</v>
      </c>
      <c r="F133" s="247" t="s">
        <v>329</v>
      </c>
      <c r="G133" s="248" t="s">
        <v>167</v>
      </c>
      <c r="H133" s="249">
        <v>1</v>
      </c>
      <c r="I133" s="250"/>
      <c r="J133" s="251">
        <f>ROUND(I133*H133,2)</f>
        <v>0</v>
      </c>
      <c r="K133" s="247" t="s">
        <v>21</v>
      </c>
      <c r="L133" s="252"/>
      <c r="M133" s="253" t="s">
        <v>21</v>
      </c>
      <c r="N133" s="254" t="s">
        <v>44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181</v>
      </c>
      <c r="AT133" s="216" t="s">
        <v>274</v>
      </c>
      <c r="AU133" s="216" t="s">
        <v>84</v>
      </c>
      <c r="AY133" s="18" t="s">
        <v>135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81</v>
      </c>
      <c r="BK133" s="217">
        <f>ROUND(I133*H133,2)</f>
        <v>0</v>
      </c>
      <c r="BL133" s="18" t="s">
        <v>142</v>
      </c>
      <c r="BM133" s="216" t="s">
        <v>706</v>
      </c>
    </row>
    <row r="134" s="13" customFormat="1">
      <c r="A134" s="13"/>
      <c r="B134" s="223"/>
      <c r="C134" s="224"/>
      <c r="D134" s="218" t="s">
        <v>146</v>
      </c>
      <c r="E134" s="225" t="s">
        <v>21</v>
      </c>
      <c r="F134" s="226" t="s">
        <v>629</v>
      </c>
      <c r="G134" s="224"/>
      <c r="H134" s="227">
        <v>1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146</v>
      </c>
      <c r="AU134" s="233" t="s">
        <v>84</v>
      </c>
      <c r="AV134" s="13" t="s">
        <v>84</v>
      </c>
      <c r="AW134" s="13" t="s">
        <v>34</v>
      </c>
      <c r="AX134" s="13" t="s">
        <v>73</v>
      </c>
      <c r="AY134" s="233" t="s">
        <v>135</v>
      </c>
    </row>
    <row r="135" s="14" customFormat="1">
      <c r="A135" s="14"/>
      <c r="B135" s="234"/>
      <c r="C135" s="235"/>
      <c r="D135" s="218" t="s">
        <v>146</v>
      </c>
      <c r="E135" s="236" t="s">
        <v>21</v>
      </c>
      <c r="F135" s="237" t="s">
        <v>148</v>
      </c>
      <c r="G135" s="235"/>
      <c r="H135" s="238">
        <v>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146</v>
      </c>
      <c r="AU135" s="244" t="s">
        <v>84</v>
      </c>
      <c r="AV135" s="14" t="s">
        <v>142</v>
      </c>
      <c r="AW135" s="14" t="s">
        <v>34</v>
      </c>
      <c r="AX135" s="14" t="s">
        <v>81</v>
      </c>
      <c r="AY135" s="244" t="s">
        <v>135</v>
      </c>
    </row>
    <row r="136" s="2" customFormat="1">
      <c r="A136" s="39"/>
      <c r="B136" s="40"/>
      <c r="C136" s="245" t="s">
        <v>205</v>
      </c>
      <c r="D136" s="245" t="s">
        <v>274</v>
      </c>
      <c r="E136" s="246" t="s">
        <v>343</v>
      </c>
      <c r="F136" s="247" t="s">
        <v>344</v>
      </c>
      <c r="G136" s="248" t="s">
        <v>167</v>
      </c>
      <c r="H136" s="249">
        <v>1</v>
      </c>
      <c r="I136" s="250"/>
      <c r="J136" s="251">
        <f>ROUND(I136*H136,2)</f>
        <v>0</v>
      </c>
      <c r="K136" s="247" t="s">
        <v>21</v>
      </c>
      <c r="L136" s="252"/>
      <c r="M136" s="253" t="s">
        <v>21</v>
      </c>
      <c r="N136" s="254" t="s">
        <v>44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181</v>
      </c>
      <c r="AT136" s="216" t="s">
        <v>274</v>
      </c>
      <c r="AU136" s="216" t="s">
        <v>84</v>
      </c>
      <c r="AY136" s="18" t="s">
        <v>135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81</v>
      </c>
      <c r="BK136" s="217">
        <f>ROUND(I136*H136,2)</f>
        <v>0</v>
      </c>
      <c r="BL136" s="18" t="s">
        <v>142</v>
      </c>
      <c r="BM136" s="216" t="s">
        <v>707</v>
      </c>
    </row>
    <row r="137" s="13" customFormat="1">
      <c r="A137" s="13"/>
      <c r="B137" s="223"/>
      <c r="C137" s="224"/>
      <c r="D137" s="218" t="s">
        <v>146</v>
      </c>
      <c r="E137" s="225" t="s">
        <v>21</v>
      </c>
      <c r="F137" s="226" t="s">
        <v>629</v>
      </c>
      <c r="G137" s="224"/>
      <c r="H137" s="227">
        <v>1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146</v>
      </c>
      <c r="AU137" s="233" t="s">
        <v>84</v>
      </c>
      <c r="AV137" s="13" t="s">
        <v>84</v>
      </c>
      <c r="AW137" s="13" t="s">
        <v>34</v>
      </c>
      <c r="AX137" s="13" t="s">
        <v>73</v>
      </c>
      <c r="AY137" s="233" t="s">
        <v>135</v>
      </c>
    </row>
    <row r="138" s="14" customFormat="1">
      <c r="A138" s="14"/>
      <c r="B138" s="234"/>
      <c r="C138" s="235"/>
      <c r="D138" s="218" t="s">
        <v>146</v>
      </c>
      <c r="E138" s="236" t="s">
        <v>21</v>
      </c>
      <c r="F138" s="237" t="s">
        <v>148</v>
      </c>
      <c r="G138" s="235"/>
      <c r="H138" s="238">
        <v>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4" t="s">
        <v>146</v>
      </c>
      <c r="AU138" s="244" t="s">
        <v>84</v>
      </c>
      <c r="AV138" s="14" t="s">
        <v>142</v>
      </c>
      <c r="AW138" s="14" t="s">
        <v>34</v>
      </c>
      <c r="AX138" s="14" t="s">
        <v>81</v>
      </c>
      <c r="AY138" s="244" t="s">
        <v>135</v>
      </c>
    </row>
    <row r="139" s="2" customFormat="1" ht="21.75" customHeight="1">
      <c r="A139" s="39"/>
      <c r="B139" s="40"/>
      <c r="C139" s="245" t="s">
        <v>211</v>
      </c>
      <c r="D139" s="245" t="s">
        <v>274</v>
      </c>
      <c r="E139" s="246" t="s">
        <v>353</v>
      </c>
      <c r="F139" s="247" t="s">
        <v>354</v>
      </c>
      <c r="G139" s="248" t="s">
        <v>167</v>
      </c>
      <c r="H139" s="249">
        <v>1</v>
      </c>
      <c r="I139" s="250"/>
      <c r="J139" s="251">
        <f>ROUND(I139*H139,2)</f>
        <v>0</v>
      </c>
      <c r="K139" s="247" t="s">
        <v>21</v>
      </c>
      <c r="L139" s="252"/>
      <c r="M139" s="253" t="s">
        <v>21</v>
      </c>
      <c r="N139" s="254" t="s">
        <v>44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181</v>
      </c>
      <c r="AT139" s="216" t="s">
        <v>274</v>
      </c>
      <c r="AU139" s="216" t="s">
        <v>84</v>
      </c>
      <c r="AY139" s="18" t="s">
        <v>135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81</v>
      </c>
      <c r="BK139" s="217">
        <f>ROUND(I139*H139,2)</f>
        <v>0</v>
      </c>
      <c r="BL139" s="18" t="s">
        <v>142</v>
      </c>
      <c r="BM139" s="216" t="s">
        <v>708</v>
      </c>
    </row>
    <row r="140" s="13" customFormat="1">
      <c r="A140" s="13"/>
      <c r="B140" s="223"/>
      <c r="C140" s="224"/>
      <c r="D140" s="218" t="s">
        <v>146</v>
      </c>
      <c r="E140" s="225" t="s">
        <v>21</v>
      </c>
      <c r="F140" s="226" t="s">
        <v>629</v>
      </c>
      <c r="G140" s="224"/>
      <c r="H140" s="227">
        <v>1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146</v>
      </c>
      <c r="AU140" s="233" t="s">
        <v>84</v>
      </c>
      <c r="AV140" s="13" t="s">
        <v>84</v>
      </c>
      <c r="AW140" s="13" t="s">
        <v>34</v>
      </c>
      <c r="AX140" s="13" t="s">
        <v>73</v>
      </c>
      <c r="AY140" s="233" t="s">
        <v>135</v>
      </c>
    </row>
    <row r="141" s="14" customFormat="1">
      <c r="A141" s="14"/>
      <c r="B141" s="234"/>
      <c r="C141" s="235"/>
      <c r="D141" s="218" t="s">
        <v>146</v>
      </c>
      <c r="E141" s="236" t="s">
        <v>21</v>
      </c>
      <c r="F141" s="237" t="s">
        <v>148</v>
      </c>
      <c r="G141" s="235"/>
      <c r="H141" s="238">
        <v>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146</v>
      </c>
      <c r="AU141" s="244" t="s">
        <v>84</v>
      </c>
      <c r="AV141" s="14" t="s">
        <v>142</v>
      </c>
      <c r="AW141" s="14" t="s">
        <v>34</v>
      </c>
      <c r="AX141" s="14" t="s">
        <v>81</v>
      </c>
      <c r="AY141" s="244" t="s">
        <v>135</v>
      </c>
    </row>
    <row r="142" s="2" customFormat="1" ht="16.5" customHeight="1">
      <c r="A142" s="39"/>
      <c r="B142" s="40"/>
      <c r="C142" s="205" t="s">
        <v>8</v>
      </c>
      <c r="D142" s="205" t="s">
        <v>137</v>
      </c>
      <c r="E142" s="206" t="s">
        <v>367</v>
      </c>
      <c r="F142" s="207" t="s">
        <v>368</v>
      </c>
      <c r="G142" s="208" t="s">
        <v>167</v>
      </c>
      <c r="H142" s="209">
        <v>2</v>
      </c>
      <c r="I142" s="210"/>
      <c r="J142" s="211">
        <f>ROUND(I142*H142,2)</f>
        <v>0</v>
      </c>
      <c r="K142" s="207" t="s">
        <v>141</v>
      </c>
      <c r="L142" s="45"/>
      <c r="M142" s="212" t="s">
        <v>21</v>
      </c>
      <c r="N142" s="213" t="s">
        <v>44</v>
      </c>
      <c r="O142" s="85"/>
      <c r="P142" s="214">
        <f>O142*H142</f>
        <v>0</v>
      </c>
      <c r="Q142" s="214">
        <v>5.0000000000000002E-05</v>
      </c>
      <c r="R142" s="214">
        <f>Q142*H142</f>
        <v>0.00010000000000000001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142</v>
      </c>
      <c r="AT142" s="216" t="s">
        <v>137</v>
      </c>
      <c r="AU142" s="216" t="s">
        <v>84</v>
      </c>
      <c r="AY142" s="18" t="s">
        <v>135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81</v>
      </c>
      <c r="BK142" s="217">
        <f>ROUND(I142*H142,2)</f>
        <v>0</v>
      </c>
      <c r="BL142" s="18" t="s">
        <v>142</v>
      </c>
      <c r="BM142" s="216" t="s">
        <v>709</v>
      </c>
    </row>
    <row r="143" s="2" customFormat="1">
      <c r="A143" s="39"/>
      <c r="B143" s="40"/>
      <c r="C143" s="41"/>
      <c r="D143" s="218" t="s">
        <v>144</v>
      </c>
      <c r="E143" s="41"/>
      <c r="F143" s="219" t="s">
        <v>370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144</v>
      </c>
      <c r="AU143" s="18" t="s">
        <v>84</v>
      </c>
    </row>
    <row r="144" s="13" customFormat="1">
      <c r="A144" s="13"/>
      <c r="B144" s="223"/>
      <c r="C144" s="224"/>
      <c r="D144" s="218" t="s">
        <v>146</v>
      </c>
      <c r="E144" s="225" t="s">
        <v>21</v>
      </c>
      <c r="F144" s="226" t="s">
        <v>633</v>
      </c>
      <c r="G144" s="224"/>
      <c r="H144" s="227">
        <v>2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146</v>
      </c>
      <c r="AU144" s="233" t="s">
        <v>84</v>
      </c>
      <c r="AV144" s="13" t="s">
        <v>84</v>
      </c>
      <c r="AW144" s="13" t="s">
        <v>34</v>
      </c>
      <c r="AX144" s="13" t="s">
        <v>73</v>
      </c>
      <c r="AY144" s="233" t="s">
        <v>135</v>
      </c>
    </row>
    <row r="145" s="14" customFormat="1">
      <c r="A145" s="14"/>
      <c r="B145" s="234"/>
      <c r="C145" s="235"/>
      <c r="D145" s="218" t="s">
        <v>146</v>
      </c>
      <c r="E145" s="236" t="s">
        <v>21</v>
      </c>
      <c r="F145" s="237" t="s">
        <v>148</v>
      </c>
      <c r="G145" s="235"/>
      <c r="H145" s="238">
        <v>2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146</v>
      </c>
      <c r="AU145" s="244" t="s">
        <v>84</v>
      </c>
      <c r="AV145" s="14" t="s">
        <v>142</v>
      </c>
      <c r="AW145" s="14" t="s">
        <v>34</v>
      </c>
      <c r="AX145" s="14" t="s">
        <v>81</v>
      </c>
      <c r="AY145" s="244" t="s">
        <v>135</v>
      </c>
    </row>
    <row r="146" s="2" customFormat="1" ht="16.5" customHeight="1">
      <c r="A146" s="39"/>
      <c r="B146" s="40"/>
      <c r="C146" s="245" t="s">
        <v>220</v>
      </c>
      <c r="D146" s="245" t="s">
        <v>274</v>
      </c>
      <c r="E146" s="246" t="s">
        <v>373</v>
      </c>
      <c r="F146" s="247" t="s">
        <v>374</v>
      </c>
      <c r="G146" s="248" t="s">
        <v>167</v>
      </c>
      <c r="H146" s="249">
        <v>2</v>
      </c>
      <c r="I146" s="250"/>
      <c r="J146" s="251">
        <f>ROUND(I146*H146,2)</f>
        <v>0</v>
      </c>
      <c r="K146" s="247" t="s">
        <v>141</v>
      </c>
      <c r="L146" s="252"/>
      <c r="M146" s="253" t="s">
        <v>21</v>
      </c>
      <c r="N146" s="254" t="s">
        <v>44</v>
      </c>
      <c r="O146" s="85"/>
      <c r="P146" s="214">
        <f>O146*H146</f>
        <v>0</v>
      </c>
      <c r="Q146" s="214">
        <v>0.0035400000000000002</v>
      </c>
      <c r="R146" s="214">
        <f>Q146*H146</f>
        <v>0.0070800000000000004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181</v>
      </c>
      <c r="AT146" s="216" t="s">
        <v>274</v>
      </c>
      <c r="AU146" s="216" t="s">
        <v>84</v>
      </c>
      <c r="AY146" s="18" t="s">
        <v>135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81</v>
      </c>
      <c r="BK146" s="217">
        <f>ROUND(I146*H146,2)</f>
        <v>0</v>
      </c>
      <c r="BL146" s="18" t="s">
        <v>142</v>
      </c>
      <c r="BM146" s="216" t="s">
        <v>710</v>
      </c>
    </row>
    <row r="147" s="13" customFormat="1">
      <c r="A147" s="13"/>
      <c r="B147" s="223"/>
      <c r="C147" s="224"/>
      <c r="D147" s="218" t="s">
        <v>146</v>
      </c>
      <c r="E147" s="225" t="s">
        <v>21</v>
      </c>
      <c r="F147" s="226" t="s">
        <v>84</v>
      </c>
      <c r="G147" s="224"/>
      <c r="H147" s="227">
        <v>2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146</v>
      </c>
      <c r="AU147" s="233" t="s">
        <v>84</v>
      </c>
      <c r="AV147" s="13" t="s">
        <v>84</v>
      </c>
      <c r="AW147" s="13" t="s">
        <v>34</v>
      </c>
      <c r="AX147" s="13" t="s">
        <v>81</v>
      </c>
      <c r="AY147" s="233" t="s">
        <v>135</v>
      </c>
    </row>
    <row r="148" s="2" customFormat="1" ht="16.5" customHeight="1">
      <c r="A148" s="39"/>
      <c r="B148" s="40"/>
      <c r="C148" s="205" t="s">
        <v>225</v>
      </c>
      <c r="D148" s="205" t="s">
        <v>137</v>
      </c>
      <c r="E148" s="206" t="s">
        <v>377</v>
      </c>
      <c r="F148" s="207" t="s">
        <v>378</v>
      </c>
      <c r="G148" s="208" t="s">
        <v>167</v>
      </c>
      <c r="H148" s="209">
        <v>4</v>
      </c>
      <c r="I148" s="210"/>
      <c r="J148" s="211">
        <f>ROUND(I148*H148,2)</f>
        <v>0</v>
      </c>
      <c r="K148" s="207" t="s">
        <v>141</v>
      </c>
      <c r="L148" s="45"/>
      <c r="M148" s="212" t="s">
        <v>21</v>
      </c>
      <c r="N148" s="213" t="s">
        <v>44</v>
      </c>
      <c r="O148" s="85"/>
      <c r="P148" s="214">
        <f>O148*H148</f>
        <v>0</v>
      </c>
      <c r="Q148" s="214">
        <v>5.0000000000000002E-05</v>
      </c>
      <c r="R148" s="214">
        <f>Q148*H148</f>
        <v>0.00020000000000000001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142</v>
      </c>
      <c r="AT148" s="216" t="s">
        <v>137</v>
      </c>
      <c r="AU148" s="216" t="s">
        <v>84</v>
      </c>
      <c r="AY148" s="18" t="s">
        <v>135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81</v>
      </c>
      <c r="BK148" s="217">
        <f>ROUND(I148*H148,2)</f>
        <v>0</v>
      </c>
      <c r="BL148" s="18" t="s">
        <v>142</v>
      </c>
      <c r="BM148" s="216" t="s">
        <v>711</v>
      </c>
    </row>
    <row r="149" s="2" customFormat="1">
      <c r="A149" s="39"/>
      <c r="B149" s="40"/>
      <c r="C149" s="41"/>
      <c r="D149" s="218" t="s">
        <v>144</v>
      </c>
      <c r="E149" s="41"/>
      <c r="F149" s="219" t="s">
        <v>370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144</v>
      </c>
      <c r="AU149" s="18" t="s">
        <v>84</v>
      </c>
    </row>
    <row r="150" s="13" customFormat="1">
      <c r="A150" s="13"/>
      <c r="B150" s="223"/>
      <c r="C150" s="224"/>
      <c r="D150" s="218" t="s">
        <v>146</v>
      </c>
      <c r="E150" s="225" t="s">
        <v>21</v>
      </c>
      <c r="F150" s="226" t="s">
        <v>636</v>
      </c>
      <c r="G150" s="224"/>
      <c r="H150" s="227">
        <v>4</v>
      </c>
      <c r="I150" s="228"/>
      <c r="J150" s="224"/>
      <c r="K150" s="224"/>
      <c r="L150" s="229"/>
      <c r="M150" s="230"/>
      <c r="N150" s="231"/>
      <c r="O150" s="231"/>
      <c r="P150" s="231"/>
      <c r="Q150" s="231"/>
      <c r="R150" s="231"/>
      <c r="S150" s="231"/>
      <c r="T150" s="23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146</v>
      </c>
      <c r="AU150" s="233" t="s">
        <v>84</v>
      </c>
      <c r="AV150" s="13" t="s">
        <v>84</v>
      </c>
      <c r="AW150" s="13" t="s">
        <v>34</v>
      </c>
      <c r="AX150" s="13" t="s">
        <v>73</v>
      </c>
      <c r="AY150" s="233" t="s">
        <v>135</v>
      </c>
    </row>
    <row r="151" s="14" customFormat="1">
      <c r="A151" s="14"/>
      <c r="B151" s="234"/>
      <c r="C151" s="235"/>
      <c r="D151" s="218" t="s">
        <v>146</v>
      </c>
      <c r="E151" s="236" t="s">
        <v>21</v>
      </c>
      <c r="F151" s="237" t="s">
        <v>148</v>
      </c>
      <c r="G151" s="235"/>
      <c r="H151" s="238">
        <v>4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4" t="s">
        <v>146</v>
      </c>
      <c r="AU151" s="244" t="s">
        <v>84</v>
      </c>
      <c r="AV151" s="14" t="s">
        <v>142</v>
      </c>
      <c r="AW151" s="14" t="s">
        <v>34</v>
      </c>
      <c r="AX151" s="14" t="s">
        <v>81</v>
      </c>
      <c r="AY151" s="244" t="s">
        <v>135</v>
      </c>
    </row>
    <row r="152" s="2" customFormat="1" ht="16.5" customHeight="1">
      <c r="A152" s="39"/>
      <c r="B152" s="40"/>
      <c r="C152" s="205" t="s">
        <v>230</v>
      </c>
      <c r="D152" s="205" t="s">
        <v>137</v>
      </c>
      <c r="E152" s="206" t="s">
        <v>637</v>
      </c>
      <c r="F152" s="207" t="s">
        <v>638</v>
      </c>
      <c r="G152" s="208" t="s">
        <v>167</v>
      </c>
      <c r="H152" s="209">
        <v>134</v>
      </c>
      <c r="I152" s="210"/>
      <c r="J152" s="211">
        <f>ROUND(I152*H152,2)</f>
        <v>0</v>
      </c>
      <c r="K152" s="207" t="s">
        <v>21</v>
      </c>
      <c r="L152" s="45"/>
      <c r="M152" s="212" t="s">
        <v>21</v>
      </c>
      <c r="N152" s="213" t="s">
        <v>44</v>
      </c>
      <c r="O152" s="85"/>
      <c r="P152" s="214">
        <f>O152*H152</f>
        <v>0</v>
      </c>
      <c r="Q152" s="214">
        <v>5.0000000000000002E-05</v>
      </c>
      <c r="R152" s="214">
        <f>Q152*H152</f>
        <v>0.0067000000000000002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142</v>
      </c>
      <c r="AT152" s="216" t="s">
        <v>137</v>
      </c>
      <c r="AU152" s="216" t="s">
        <v>84</v>
      </c>
      <c r="AY152" s="18" t="s">
        <v>135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81</v>
      </c>
      <c r="BK152" s="217">
        <f>ROUND(I152*H152,2)</f>
        <v>0</v>
      </c>
      <c r="BL152" s="18" t="s">
        <v>142</v>
      </c>
      <c r="BM152" s="216" t="s">
        <v>639</v>
      </c>
    </row>
    <row r="153" s="2" customFormat="1">
      <c r="A153" s="39"/>
      <c r="B153" s="40"/>
      <c r="C153" s="41"/>
      <c r="D153" s="218" t="s">
        <v>144</v>
      </c>
      <c r="E153" s="41"/>
      <c r="F153" s="219" t="s">
        <v>370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144</v>
      </c>
      <c r="AU153" s="18" t="s">
        <v>84</v>
      </c>
    </row>
    <row r="154" s="13" customFormat="1">
      <c r="A154" s="13"/>
      <c r="B154" s="223"/>
      <c r="C154" s="224"/>
      <c r="D154" s="218" t="s">
        <v>146</v>
      </c>
      <c r="E154" s="225" t="s">
        <v>21</v>
      </c>
      <c r="F154" s="226" t="s">
        <v>712</v>
      </c>
      <c r="G154" s="224"/>
      <c r="H154" s="227">
        <v>134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146</v>
      </c>
      <c r="AU154" s="233" t="s">
        <v>84</v>
      </c>
      <c r="AV154" s="13" t="s">
        <v>84</v>
      </c>
      <c r="AW154" s="13" t="s">
        <v>34</v>
      </c>
      <c r="AX154" s="13" t="s">
        <v>73</v>
      </c>
      <c r="AY154" s="233" t="s">
        <v>135</v>
      </c>
    </row>
    <row r="155" s="14" customFormat="1">
      <c r="A155" s="14"/>
      <c r="B155" s="234"/>
      <c r="C155" s="235"/>
      <c r="D155" s="218" t="s">
        <v>146</v>
      </c>
      <c r="E155" s="236" t="s">
        <v>21</v>
      </c>
      <c r="F155" s="237" t="s">
        <v>148</v>
      </c>
      <c r="G155" s="235"/>
      <c r="H155" s="238">
        <v>134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146</v>
      </c>
      <c r="AU155" s="244" t="s">
        <v>84</v>
      </c>
      <c r="AV155" s="14" t="s">
        <v>142</v>
      </c>
      <c r="AW155" s="14" t="s">
        <v>34</v>
      </c>
      <c r="AX155" s="14" t="s">
        <v>81</v>
      </c>
      <c r="AY155" s="244" t="s">
        <v>135</v>
      </c>
    </row>
    <row r="156" s="2" customFormat="1" ht="16.5" customHeight="1">
      <c r="A156" s="39"/>
      <c r="B156" s="40"/>
      <c r="C156" s="205" t="s">
        <v>234</v>
      </c>
      <c r="D156" s="205" t="s">
        <v>137</v>
      </c>
      <c r="E156" s="206" t="s">
        <v>381</v>
      </c>
      <c r="F156" s="207" t="s">
        <v>382</v>
      </c>
      <c r="G156" s="208" t="s">
        <v>167</v>
      </c>
      <c r="H156" s="209">
        <v>2</v>
      </c>
      <c r="I156" s="210"/>
      <c r="J156" s="211">
        <f>ROUND(I156*H156,2)</f>
        <v>0</v>
      </c>
      <c r="K156" s="207" t="s">
        <v>141</v>
      </c>
      <c r="L156" s="45"/>
      <c r="M156" s="212" t="s">
        <v>21</v>
      </c>
      <c r="N156" s="213" t="s">
        <v>44</v>
      </c>
      <c r="O156" s="85"/>
      <c r="P156" s="214">
        <f>O156*H156</f>
        <v>0</v>
      </c>
      <c r="Q156" s="214">
        <v>5.0000000000000002E-05</v>
      </c>
      <c r="R156" s="214">
        <f>Q156*H156</f>
        <v>0.00010000000000000001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142</v>
      </c>
      <c r="AT156" s="216" t="s">
        <v>137</v>
      </c>
      <c r="AU156" s="216" t="s">
        <v>84</v>
      </c>
      <c r="AY156" s="18" t="s">
        <v>135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81</v>
      </c>
      <c r="BK156" s="217">
        <f>ROUND(I156*H156,2)</f>
        <v>0</v>
      </c>
      <c r="BL156" s="18" t="s">
        <v>142</v>
      </c>
      <c r="BM156" s="216" t="s">
        <v>713</v>
      </c>
    </row>
    <row r="157" s="2" customFormat="1">
      <c r="A157" s="39"/>
      <c r="B157" s="40"/>
      <c r="C157" s="41"/>
      <c r="D157" s="218" t="s">
        <v>144</v>
      </c>
      <c r="E157" s="41"/>
      <c r="F157" s="219" t="s">
        <v>370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144</v>
      </c>
      <c r="AU157" s="18" t="s">
        <v>84</v>
      </c>
    </row>
    <row r="158" s="13" customFormat="1">
      <c r="A158" s="13"/>
      <c r="B158" s="223"/>
      <c r="C158" s="224"/>
      <c r="D158" s="218" t="s">
        <v>146</v>
      </c>
      <c r="E158" s="225" t="s">
        <v>21</v>
      </c>
      <c r="F158" s="226" t="s">
        <v>642</v>
      </c>
      <c r="G158" s="224"/>
      <c r="H158" s="227">
        <v>2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146</v>
      </c>
      <c r="AU158" s="233" t="s">
        <v>84</v>
      </c>
      <c r="AV158" s="13" t="s">
        <v>84</v>
      </c>
      <c r="AW158" s="13" t="s">
        <v>34</v>
      </c>
      <c r="AX158" s="13" t="s">
        <v>73</v>
      </c>
      <c r="AY158" s="233" t="s">
        <v>135</v>
      </c>
    </row>
    <row r="159" s="14" customFormat="1">
      <c r="A159" s="14"/>
      <c r="B159" s="234"/>
      <c r="C159" s="235"/>
      <c r="D159" s="218" t="s">
        <v>146</v>
      </c>
      <c r="E159" s="236" t="s">
        <v>21</v>
      </c>
      <c r="F159" s="237" t="s">
        <v>148</v>
      </c>
      <c r="G159" s="235"/>
      <c r="H159" s="238">
        <v>2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146</v>
      </c>
      <c r="AU159" s="244" t="s">
        <v>84</v>
      </c>
      <c r="AV159" s="14" t="s">
        <v>142</v>
      </c>
      <c r="AW159" s="14" t="s">
        <v>34</v>
      </c>
      <c r="AX159" s="14" t="s">
        <v>81</v>
      </c>
      <c r="AY159" s="244" t="s">
        <v>135</v>
      </c>
    </row>
    <row r="160" s="2" customFormat="1" ht="16.5" customHeight="1">
      <c r="A160" s="39"/>
      <c r="B160" s="40"/>
      <c r="C160" s="245" t="s">
        <v>239</v>
      </c>
      <c r="D160" s="245" t="s">
        <v>274</v>
      </c>
      <c r="E160" s="246" t="s">
        <v>385</v>
      </c>
      <c r="F160" s="247" t="s">
        <v>386</v>
      </c>
      <c r="G160" s="248" t="s">
        <v>167</v>
      </c>
      <c r="H160" s="249">
        <v>4</v>
      </c>
      <c r="I160" s="250"/>
      <c r="J160" s="251">
        <f>ROUND(I160*H160,2)</f>
        <v>0</v>
      </c>
      <c r="K160" s="247" t="s">
        <v>21</v>
      </c>
      <c r="L160" s="252"/>
      <c r="M160" s="253" t="s">
        <v>21</v>
      </c>
      <c r="N160" s="254" t="s">
        <v>44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181</v>
      </c>
      <c r="AT160" s="216" t="s">
        <v>274</v>
      </c>
      <c r="AU160" s="216" t="s">
        <v>84</v>
      </c>
      <c r="AY160" s="18" t="s">
        <v>135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81</v>
      </c>
      <c r="BK160" s="217">
        <f>ROUND(I160*H160,2)</f>
        <v>0</v>
      </c>
      <c r="BL160" s="18" t="s">
        <v>142</v>
      </c>
      <c r="BM160" s="216" t="s">
        <v>714</v>
      </c>
    </row>
    <row r="161" s="13" customFormat="1">
      <c r="A161" s="13"/>
      <c r="B161" s="223"/>
      <c r="C161" s="224"/>
      <c r="D161" s="218" t="s">
        <v>146</v>
      </c>
      <c r="E161" s="225" t="s">
        <v>21</v>
      </c>
      <c r="F161" s="226" t="s">
        <v>644</v>
      </c>
      <c r="G161" s="224"/>
      <c r="H161" s="227">
        <v>4</v>
      </c>
      <c r="I161" s="228"/>
      <c r="J161" s="224"/>
      <c r="K161" s="224"/>
      <c r="L161" s="229"/>
      <c r="M161" s="230"/>
      <c r="N161" s="231"/>
      <c r="O161" s="231"/>
      <c r="P161" s="231"/>
      <c r="Q161" s="231"/>
      <c r="R161" s="231"/>
      <c r="S161" s="231"/>
      <c r="T161" s="23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3" t="s">
        <v>146</v>
      </c>
      <c r="AU161" s="233" t="s">
        <v>84</v>
      </c>
      <c r="AV161" s="13" t="s">
        <v>84</v>
      </c>
      <c r="AW161" s="13" t="s">
        <v>34</v>
      </c>
      <c r="AX161" s="13" t="s">
        <v>73</v>
      </c>
      <c r="AY161" s="233" t="s">
        <v>135</v>
      </c>
    </row>
    <row r="162" s="14" customFormat="1">
      <c r="A162" s="14"/>
      <c r="B162" s="234"/>
      <c r="C162" s="235"/>
      <c r="D162" s="218" t="s">
        <v>146</v>
      </c>
      <c r="E162" s="236" t="s">
        <v>21</v>
      </c>
      <c r="F162" s="237" t="s">
        <v>148</v>
      </c>
      <c r="G162" s="235"/>
      <c r="H162" s="238">
        <v>4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4" t="s">
        <v>146</v>
      </c>
      <c r="AU162" s="244" t="s">
        <v>84</v>
      </c>
      <c r="AV162" s="14" t="s">
        <v>142</v>
      </c>
      <c r="AW162" s="14" t="s">
        <v>34</v>
      </c>
      <c r="AX162" s="14" t="s">
        <v>81</v>
      </c>
      <c r="AY162" s="244" t="s">
        <v>135</v>
      </c>
    </row>
    <row r="163" s="2" customFormat="1" ht="16.5" customHeight="1">
      <c r="A163" s="39"/>
      <c r="B163" s="40"/>
      <c r="C163" s="245" t="s">
        <v>7</v>
      </c>
      <c r="D163" s="245" t="s">
        <v>274</v>
      </c>
      <c r="E163" s="246" t="s">
        <v>390</v>
      </c>
      <c r="F163" s="247" t="s">
        <v>391</v>
      </c>
      <c r="G163" s="248" t="s">
        <v>167</v>
      </c>
      <c r="H163" s="249">
        <v>4</v>
      </c>
      <c r="I163" s="250"/>
      <c r="J163" s="251">
        <f>ROUND(I163*H163,2)</f>
        <v>0</v>
      </c>
      <c r="K163" s="247" t="s">
        <v>21</v>
      </c>
      <c r="L163" s="252"/>
      <c r="M163" s="253" t="s">
        <v>21</v>
      </c>
      <c r="N163" s="254" t="s">
        <v>44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181</v>
      </c>
      <c r="AT163" s="216" t="s">
        <v>274</v>
      </c>
      <c r="AU163" s="216" t="s">
        <v>84</v>
      </c>
      <c r="AY163" s="18" t="s">
        <v>135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81</v>
      </c>
      <c r="BK163" s="217">
        <f>ROUND(I163*H163,2)</f>
        <v>0</v>
      </c>
      <c r="BL163" s="18" t="s">
        <v>142</v>
      </c>
      <c r="BM163" s="216" t="s">
        <v>715</v>
      </c>
    </row>
    <row r="164" s="13" customFormat="1">
      <c r="A164" s="13"/>
      <c r="B164" s="223"/>
      <c r="C164" s="224"/>
      <c r="D164" s="218" t="s">
        <v>146</v>
      </c>
      <c r="E164" s="225" t="s">
        <v>21</v>
      </c>
      <c r="F164" s="226" t="s">
        <v>646</v>
      </c>
      <c r="G164" s="224"/>
      <c r="H164" s="227">
        <v>4</v>
      </c>
      <c r="I164" s="228"/>
      <c r="J164" s="224"/>
      <c r="K164" s="224"/>
      <c r="L164" s="229"/>
      <c r="M164" s="230"/>
      <c r="N164" s="231"/>
      <c r="O164" s="231"/>
      <c r="P164" s="231"/>
      <c r="Q164" s="231"/>
      <c r="R164" s="231"/>
      <c r="S164" s="231"/>
      <c r="T164" s="23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3" t="s">
        <v>146</v>
      </c>
      <c r="AU164" s="233" t="s">
        <v>84</v>
      </c>
      <c r="AV164" s="13" t="s">
        <v>84</v>
      </c>
      <c r="AW164" s="13" t="s">
        <v>34</v>
      </c>
      <c r="AX164" s="13" t="s">
        <v>73</v>
      </c>
      <c r="AY164" s="233" t="s">
        <v>135</v>
      </c>
    </row>
    <row r="165" s="14" customFormat="1">
      <c r="A165" s="14"/>
      <c r="B165" s="234"/>
      <c r="C165" s="235"/>
      <c r="D165" s="218" t="s">
        <v>146</v>
      </c>
      <c r="E165" s="236" t="s">
        <v>21</v>
      </c>
      <c r="F165" s="237" t="s">
        <v>148</v>
      </c>
      <c r="G165" s="235"/>
      <c r="H165" s="238">
        <v>4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4" t="s">
        <v>146</v>
      </c>
      <c r="AU165" s="244" t="s">
        <v>84</v>
      </c>
      <c r="AV165" s="14" t="s">
        <v>142</v>
      </c>
      <c r="AW165" s="14" t="s">
        <v>34</v>
      </c>
      <c r="AX165" s="14" t="s">
        <v>81</v>
      </c>
      <c r="AY165" s="244" t="s">
        <v>135</v>
      </c>
    </row>
    <row r="166" s="2" customFormat="1" ht="16.5" customHeight="1">
      <c r="A166" s="39"/>
      <c r="B166" s="40"/>
      <c r="C166" s="245" t="s">
        <v>248</v>
      </c>
      <c r="D166" s="245" t="s">
        <v>274</v>
      </c>
      <c r="E166" s="246" t="s">
        <v>395</v>
      </c>
      <c r="F166" s="247" t="s">
        <v>396</v>
      </c>
      <c r="G166" s="248" t="s">
        <v>167</v>
      </c>
      <c r="H166" s="249">
        <v>8</v>
      </c>
      <c r="I166" s="250"/>
      <c r="J166" s="251">
        <f>ROUND(I166*H166,2)</f>
        <v>0</v>
      </c>
      <c r="K166" s="247" t="s">
        <v>21</v>
      </c>
      <c r="L166" s="252"/>
      <c r="M166" s="253" t="s">
        <v>21</v>
      </c>
      <c r="N166" s="254" t="s">
        <v>44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181</v>
      </c>
      <c r="AT166" s="216" t="s">
        <v>274</v>
      </c>
      <c r="AU166" s="216" t="s">
        <v>84</v>
      </c>
      <c r="AY166" s="18" t="s">
        <v>135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81</v>
      </c>
      <c r="BK166" s="217">
        <f>ROUND(I166*H166,2)</f>
        <v>0</v>
      </c>
      <c r="BL166" s="18" t="s">
        <v>142</v>
      </c>
      <c r="BM166" s="216" t="s">
        <v>716</v>
      </c>
    </row>
    <row r="167" s="13" customFormat="1">
      <c r="A167" s="13"/>
      <c r="B167" s="223"/>
      <c r="C167" s="224"/>
      <c r="D167" s="218" t="s">
        <v>146</v>
      </c>
      <c r="E167" s="225" t="s">
        <v>21</v>
      </c>
      <c r="F167" s="226" t="s">
        <v>648</v>
      </c>
      <c r="G167" s="224"/>
      <c r="H167" s="227">
        <v>8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146</v>
      </c>
      <c r="AU167" s="233" t="s">
        <v>84</v>
      </c>
      <c r="AV167" s="13" t="s">
        <v>84</v>
      </c>
      <c r="AW167" s="13" t="s">
        <v>34</v>
      </c>
      <c r="AX167" s="13" t="s">
        <v>73</v>
      </c>
      <c r="AY167" s="233" t="s">
        <v>135</v>
      </c>
    </row>
    <row r="168" s="14" customFormat="1">
      <c r="A168" s="14"/>
      <c r="B168" s="234"/>
      <c r="C168" s="235"/>
      <c r="D168" s="218" t="s">
        <v>146</v>
      </c>
      <c r="E168" s="236" t="s">
        <v>21</v>
      </c>
      <c r="F168" s="237" t="s">
        <v>148</v>
      </c>
      <c r="G168" s="235"/>
      <c r="H168" s="238">
        <v>8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4" t="s">
        <v>146</v>
      </c>
      <c r="AU168" s="244" t="s">
        <v>84</v>
      </c>
      <c r="AV168" s="14" t="s">
        <v>142</v>
      </c>
      <c r="AW168" s="14" t="s">
        <v>34</v>
      </c>
      <c r="AX168" s="14" t="s">
        <v>81</v>
      </c>
      <c r="AY168" s="244" t="s">
        <v>135</v>
      </c>
    </row>
    <row r="169" s="2" customFormat="1" ht="21.75" customHeight="1">
      <c r="A169" s="39"/>
      <c r="B169" s="40"/>
      <c r="C169" s="205" t="s">
        <v>253</v>
      </c>
      <c r="D169" s="205" t="s">
        <v>137</v>
      </c>
      <c r="E169" s="206" t="s">
        <v>400</v>
      </c>
      <c r="F169" s="207" t="s">
        <v>401</v>
      </c>
      <c r="G169" s="208" t="s">
        <v>167</v>
      </c>
      <c r="H169" s="209">
        <v>2</v>
      </c>
      <c r="I169" s="210"/>
      <c r="J169" s="211">
        <f>ROUND(I169*H169,2)</f>
        <v>0</v>
      </c>
      <c r="K169" s="207" t="s">
        <v>141</v>
      </c>
      <c r="L169" s="45"/>
      <c r="M169" s="212" t="s">
        <v>21</v>
      </c>
      <c r="N169" s="213" t="s">
        <v>44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142</v>
      </c>
      <c r="AT169" s="216" t="s">
        <v>137</v>
      </c>
      <c r="AU169" s="216" t="s">
        <v>84</v>
      </c>
      <c r="AY169" s="18" t="s">
        <v>135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81</v>
      </c>
      <c r="BK169" s="217">
        <f>ROUND(I169*H169,2)</f>
        <v>0</v>
      </c>
      <c r="BL169" s="18" t="s">
        <v>142</v>
      </c>
      <c r="BM169" s="216" t="s">
        <v>717</v>
      </c>
    </row>
    <row r="170" s="2" customFormat="1">
      <c r="A170" s="39"/>
      <c r="B170" s="40"/>
      <c r="C170" s="41"/>
      <c r="D170" s="218" t="s">
        <v>144</v>
      </c>
      <c r="E170" s="41"/>
      <c r="F170" s="219" t="s">
        <v>403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144</v>
      </c>
      <c r="AU170" s="18" t="s">
        <v>84</v>
      </c>
    </row>
    <row r="171" s="13" customFormat="1">
      <c r="A171" s="13"/>
      <c r="B171" s="223"/>
      <c r="C171" s="224"/>
      <c r="D171" s="218" t="s">
        <v>146</v>
      </c>
      <c r="E171" s="225" t="s">
        <v>21</v>
      </c>
      <c r="F171" s="226" t="s">
        <v>650</v>
      </c>
      <c r="G171" s="224"/>
      <c r="H171" s="227">
        <v>2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146</v>
      </c>
      <c r="AU171" s="233" t="s">
        <v>84</v>
      </c>
      <c r="AV171" s="13" t="s">
        <v>84</v>
      </c>
      <c r="AW171" s="13" t="s">
        <v>34</v>
      </c>
      <c r="AX171" s="13" t="s">
        <v>73</v>
      </c>
      <c r="AY171" s="233" t="s">
        <v>135</v>
      </c>
    </row>
    <row r="172" s="14" customFormat="1">
      <c r="A172" s="14"/>
      <c r="B172" s="234"/>
      <c r="C172" s="235"/>
      <c r="D172" s="218" t="s">
        <v>146</v>
      </c>
      <c r="E172" s="236" t="s">
        <v>21</v>
      </c>
      <c r="F172" s="237" t="s">
        <v>148</v>
      </c>
      <c r="G172" s="235"/>
      <c r="H172" s="238">
        <v>2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146</v>
      </c>
      <c r="AU172" s="244" t="s">
        <v>84</v>
      </c>
      <c r="AV172" s="14" t="s">
        <v>142</v>
      </c>
      <c r="AW172" s="14" t="s">
        <v>34</v>
      </c>
      <c r="AX172" s="14" t="s">
        <v>81</v>
      </c>
      <c r="AY172" s="244" t="s">
        <v>135</v>
      </c>
    </row>
    <row r="173" s="2" customFormat="1" ht="16.5" customHeight="1">
      <c r="A173" s="39"/>
      <c r="B173" s="40"/>
      <c r="C173" s="205" t="s">
        <v>258</v>
      </c>
      <c r="D173" s="205" t="s">
        <v>137</v>
      </c>
      <c r="E173" s="206" t="s">
        <v>651</v>
      </c>
      <c r="F173" s="207" t="s">
        <v>652</v>
      </c>
      <c r="G173" s="208" t="s">
        <v>167</v>
      </c>
      <c r="H173" s="209">
        <v>24</v>
      </c>
      <c r="I173" s="210"/>
      <c r="J173" s="211">
        <f>ROUND(I173*H173,2)</f>
        <v>0</v>
      </c>
      <c r="K173" s="207" t="s">
        <v>141</v>
      </c>
      <c r="L173" s="45"/>
      <c r="M173" s="212" t="s">
        <v>21</v>
      </c>
      <c r="N173" s="213" t="s">
        <v>44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142</v>
      </c>
      <c r="AT173" s="216" t="s">
        <v>137</v>
      </c>
      <c r="AU173" s="216" t="s">
        <v>84</v>
      </c>
      <c r="AY173" s="18" t="s">
        <v>135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81</v>
      </c>
      <c r="BK173" s="217">
        <f>ROUND(I173*H173,2)</f>
        <v>0</v>
      </c>
      <c r="BL173" s="18" t="s">
        <v>142</v>
      </c>
      <c r="BM173" s="216" t="s">
        <v>653</v>
      </c>
    </row>
    <row r="174" s="2" customFormat="1">
      <c r="A174" s="39"/>
      <c r="B174" s="40"/>
      <c r="C174" s="41"/>
      <c r="D174" s="218" t="s">
        <v>144</v>
      </c>
      <c r="E174" s="41"/>
      <c r="F174" s="219" t="s">
        <v>654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144</v>
      </c>
      <c r="AU174" s="18" t="s">
        <v>84</v>
      </c>
    </row>
    <row r="175" s="13" customFormat="1">
      <c r="A175" s="13"/>
      <c r="B175" s="223"/>
      <c r="C175" s="224"/>
      <c r="D175" s="218" t="s">
        <v>146</v>
      </c>
      <c r="E175" s="225" t="s">
        <v>21</v>
      </c>
      <c r="F175" s="226" t="s">
        <v>371</v>
      </c>
      <c r="G175" s="224"/>
      <c r="H175" s="227">
        <v>24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146</v>
      </c>
      <c r="AU175" s="233" t="s">
        <v>84</v>
      </c>
      <c r="AV175" s="13" t="s">
        <v>84</v>
      </c>
      <c r="AW175" s="13" t="s">
        <v>34</v>
      </c>
      <c r="AX175" s="13" t="s">
        <v>73</v>
      </c>
      <c r="AY175" s="233" t="s">
        <v>135</v>
      </c>
    </row>
    <row r="176" s="14" customFormat="1">
      <c r="A176" s="14"/>
      <c r="B176" s="234"/>
      <c r="C176" s="235"/>
      <c r="D176" s="218" t="s">
        <v>146</v>
      </c>
      <c r="E176" s="236" t="s">
        <v>21</v>
      </c>
      <c r="F176" s="237" t="s">
        <v>148</v>
      </c>
      <c r="G176" s="235"/>
      <c r="H176" s="238">
        <v>24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4" t="s">
        <v>146</v>
      </c>
      <c r="AU176" s="244" t="s">
        <v>84</v>
      </c>
      <c r="AV176" s="14" t="s">
        <v>142</v>
      </c>
      <c r="AW176" s="14" t="s">
        <v>34</v>
      </c>
      <c r="AX176" s="14" t="s">
        <v>81</v>
      </c>
      <c r="AY176" s="244" t="s">
        <v>135</v>
      </c>
    </row>
    <row r="177" s="2" customFormat="1" ht="16.5" customHeight="1">
      <c r="A177" s="39"/>
      <c r="B177" s="40"/>
      <c r="C177" s="205" t="s">
        <v>264</v>
      </c>
      <c r="D177" s="205" t="s">
        <v>137</v>
      </c>
      <c r="E177" s="206" t="s">
        <v>418</v>
      </c>
      <c r="F177" s="207" t="s">
        <v>419</v>
      </c>
      <c r="G177" s="208" t="s">
        <v>167</v>
      </c>
      <c r="H177" s="209">
        <v>6</v>
      </c>
      <c r="I177" s="210"/>
      <c r="J177" s="211">
        <f>ROUND(I177*H177,2)</f>
        <v>0</v>
      </c>
      <c r="K177" s="207" t="s">
        <v>21</v>
      </c>
      <c r="L177" s="45"/>
      <c r="M177" s="212" t="s">
        <v>21</v>
      </c>
      <c r="N177" s="213" t="s">
        <v>44</v>
      </c>
      <c r="O177" s="85"/>
      <c r="P177" s="214">
        <f>O177*H177</f>
        <v>0</v>
      </c>
      <c r="Q177" s="214">
        <v>0.0094000000000000004</v>
      </c>
      <c r="R177" s="214">
        <f>Q177*H177</f>
        <v>0.056400000000000006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142</v>
      </c>
      <c r="AT177" s="216" t="s">
        <v>137</v>
      </c>
      <c r="AU177" s="216" t="s">
        <v>84</v>
      </c>
      <c r="AY177" s="18" t="s">
        <v>135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81</v>
      </c>
      <c r="BK177" s="217">
        <f>ROUND(I177*H177,2)</f>
        <v>0</v>
      </c>
      <c r="BL177" s="18" t="s">
        <v>142</v>
      </c>
      <c r="BM177" s="216" t="s">
        <v>718</v>
      </c>
    </row>
    <row r="178" s="13" customFormat="1">
      <c r="A178" s="13"/>
      <c r="B178" s="223"/>
      <c r="C178" s="224"/>
      <c r="D178" s="218" t="s">
        <v>146</v>
      </c>
      <c r="E178" s="225" t="s">
        <v>21</v>
      </c>
      <c r="F178" s="226" t="s">
        <v>656</v>
      </c>
      <c r="G178" s="224"/>
      <c r="H178" s="227">
        <v>6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146</v>
      </c>
      <c r="AU178" s="233" t="s">
        <v>84</v>
      </c>
      <c r="AV178" s="13" t="s">
        <v>84</v>
      </c>
      <c r="AW178" s="13" t="s">
        <v>34</v>
      </c>
      <c r="AX178" s="13" t="s">
        <v>73</v>
      </c>
      <c r="AY178" s="233" t="s">
        <v>135</v>
      </c>
    </row>
    <row r="179" s="14" customFormat="1">
      <c r="A179" s="14"/>
      <c r="B179" s="234"/>
      <c r="C179" s="235"/>
      <c r="D179" s="218" t="s">
        <v>146</v>
      </c>
      <c r="E179" s="236" t="s">
        <v>21</v>
      </c>
      <c r="F179" s="237" t="s">
        <v>148</v>
      </c>
      <c r="G179" s="235"/>
      <c r="H179" s="238">
        <v>6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146</v>
      </c>
      <c r="AU179" s="244" t="s">
        <v>84</v>
      </c>
      <c r="AV179" s="14" t="s">
        <v>142</v>
      </c>
      <c r="AW179" s="14" t="s">
        <v>34</v>
      </c>
      <c r="AX179" s="14" t="s">
        <v>81</v>
      </c>
      <c r="AY179" s="244" t="s">
        <v>135</v>
      </c>
    </row>
    <row r="180" s="2" customFormat="1" ht="16.5" customHeight="1">
      <c r="A180" s="39"/>
      <c r="B180" s="40"/>
      <c r="C180" s="245" t="s">
        <v>268</v>
      </c>
      <c r="D180" s="245" t="s">
        <v>274</v>
      </c>
      <c r="E180" s="246" t="s">
        <v>423</v>
      </c>
      <c r="F180" s="247" t="s">
        <v>424</v>
      </c>
      <c r="G180" s="248" t="s">
        <v>167</v>
      </c>
      <c r="H180" s="249">
        <v>6</v>
      </c>
      <c r="I180" s="250"/>
      <c r="J180" s="251">
        <f>ROUND(I180*H180,2)</f>
        <v>0</v>
      </c>
      <c r="K180" s="247" t="s">
        <v>21</v>
      </c>
      <c r="L180" s="252"/>
      <c r="M180" s="253" t="s">
        <v>21</v>
      </c>
      <c r="N180" s="254" t="s">
        <v>44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181</v>
      </c>
      <c r="AT180" s="216" t="s">
        <v>274</v>
      </c>
      <c r="AU180" s="216" t="s">
        <v>84</v>
      </c>
      <c r="AY180" s="18" t="s">
        <v>135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81</v>
      </c>
      <c r="BK180" s="217">
        <f>ROUND(I180*H180,2)</f>
        <v>0</v>
      </c>
      <c r="BL180" s="18" t="s">
        <v>142</v>
      </c>
      <c r="BM180" s="216" t="s">
        <v>719</v>
      </c>
    </row>
    <row r="181" s="13" customFormat="1">
      <c r="A181" s="13"/>
      <c r="B181" s="223"/>
      <c r="C181" s="224"/>
      <c r="D181" s="218" t="s">
        <v>146</v>
      </c>
      <c r="E181" s="225" t="s">
        <v>21</v>
      </c>
      <c r="F181" s="226" t="s">
        <v>658</v>
      </c>
      <c r="G181" s="224"/>
      <c r="H181" s="227">
        <v>6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3" t="s">
        <v>146</v>
      </c>
      <c r="AU181" s="233" t="s">
        <v>84</v>
      </c>
      <c r="AV181" s="13" t="s">
        <v>84</v>
      </c>
      <c r="AW181" s="13" t="s">
        <v>34</v>
      </c>
      <c r="AX181" s="13" t="s">
        <v>73</v>
      </c>
      <c r="AY181" s="233" t="s">
        <v>135</v>
      </c>
    </row>
    <row r="182" s="14" customFormat="1">
      <c r="A182" s="14"/>
      <c r="B182" s="234"/>
      <c r="C182" s="235"/>
      <c r="D182" s="218" t="s">
        <v>146</v>
      </c>
      <c r="E182" s="236" t="s">
        <v>21</v>
      </c>
      <c r="F182" s="237" t="s">
        <v>148</v>
      </c>
      <c r="G182" s="235"/>
      <c r="H182" s="238">
        <v>6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4" t="s">
        <v>146</v>
      </c>
      <c r="AU182" s="244" t="s">
        <v>84</v>
      </c>
      <c r="AV182" s="14" t="s">
        <v>142</v>
      </c>
      <c r="AW182" s="14" t="s">
        <v>34</v>
      </c>
      <c r="AX182" s="14" t="s">
        <v>81</v>
      </c>
      <c r="AY182" s="244" t="s">
        <v>135</v>
      </c>
    </row>
    <row r="183" s="2" customFormat="1">
      <c r="A183" s="39"/>
      <c r="B183" s="40"/>
      <c r="C183" s="205" t="s">
        <v>273</v>
      </c>
      <c r="D183" s="205" t="s">
        <v>137</v>
      </c>
      <c r="E183" s="206" t="s">
        <v>428</v>
      </c>
      <c r="F183" s="207" t="s">
        <v>429</v>
      </c>
      <c r="G183" s="208" t="s">
        <v>167</v>
      </c>
      <c r="H183" s="209">
        <v>8</v>
      </c>
      <c r="I183" s="210"/>
      <c r="J183" s="211">
        <f>ROUND(I183*H183,2)</f>
        <v>0</v>
      </c>
      <c r="K183" s="207" t="s">
        <v>141</v>
      </c>
      <c r="L183" s="45"/>
      <c r="M183" s="212" t="s">
        <v>21</v>
      </c>
      <c r="N183" s="213" t="s">
        <v>44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142</v>
      </c>
      <c r="AT183" s="216" t="s">
        <v>137</v>
      </c>
      <c r="AU183" s="216" t="s">
        <v>84</v>
      </c>
      <c r="AY183" s="18" t="s">
        <v>135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81</v>
      </c>
      <c r="BK183" s="217">
        <f>ROUND(I183*H183,2)</f>
        <v>0</v>
      </c>
      <c r="BL183" s="18" t="s">
        <v>142</v>
      </c>
      <c r="BM183" s="216" t="s">
        <v>720</v>
      </c>
    </row>
    <row r="184" s="2" customFormat="1">
      <c r="A184" s="39"/>
      <c r="B184" s="40"/>
      <c r="C184" s="41"/>
      <c r="D184" s="218" t="s">
        <v>144</v>
      </c>
      <c r="E184" s="41"/>
      <c r="F184" s="219" t="s">
        <v>431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144</v>
      </c>
      <c r="AU184" s="18" t="s">
        <v>84</v>
      </c>
    </row>
    <row r="185" s="13" customFormat="1">
      <c r="A185" s="13"/>
      <c r="B185" s="223"/>
      <c r="C185" s="224"/>
      <c r="D185" s="218" t="s">
        <v>146</v>
      </c>
      <c r="E185" s="225" t="s">
        <v>21</v>
      </c>
      <c r="F185" s="226" t="s">
        <v>660</v>
      </c>
      <c r="G185" s="224"/>
      <c r="H185" s="227">
        <v>2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146</v>
      </c>
      <c r="AU185" s="233" t="s">
        <v>84</v>
      </c>
      <c r="AV185" s="13" t="s">
        <v>84</v>
      </c>
      <c r="AW185" s="13" t="s">
        <v>34</v>
      </c>
      <c r="AX185" s="13" t="s">
        <v>73</v>
      </c>
      <c r="AY185" s="233" t="s">
        <v>135</v>
      </c>
    </row>
    <row r="186" s="13" customFormat="1">
      <c r="A186" s="13"/>
      <c r="B186" s="223"/>
      <c r="C186" s="224"/>
      <c r="D186" s="218" t="s">
        <v>146</v>
      </c>
      <c r="E186" s="225" t="s">
        <v>21</v>
      </c>
      <c r="F186" s="226" t="s">
        <v>661</v>
      </c>
      <c r="G186" s="224"/>
      <c r="H186" s="227">
        <v>6</v>
      </c>
      <c r="I186" s="228"/>
      <c r="J186" s="224"/>
      <c r="K186" s="224"/>
      <c r="L186" s="229"/>
      <c r="M186" s="230"/>
      <c r="N186" s="231"/>
      <c r="O186" s="231"/>
      <c r="P186" s="231"/>
      <c r="Q186" s="231"/>
      <c r="R186" s="231"/>
      <c r="S186" s="231"/>
      <c r="T186" s="23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3" t="s">
        <v>146</v>
      </c>
      <c r="AU186" s="233" t="s">
        <v>84</v>
      </c>
      <c r="AV186" s="13" t="s">
        <v>84</v>
      </c>
      <c r="AW186" s="13" t="s">
        <v>34</v>
      </c>
      <c r="AX186" s="13" t="s">
        <v>73</v>
      </c>
      <c r="AY186" s="233" t="s">
        <v>135</v>
      </c>
    </row>
    <row r="187" s="14" customFormat="1">
      <c r="A187" s="14"/>
      <c r="B187" s="234"/>
      <c r="C187" s="235"/>
      <c r="D187" s="218" t="s">
        <v>146</v>
      </c>
      <c r="E187" s="236" t="s">
        <v>21</v>
      </c>
      <c r="F187" s="237" t="s">
        <v>148</v>
      </c>
      <c r="G187" s="235"/>
      <c r="H187" s="238">
        <v>8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4" t="s">
        <v>146</v>
      </c>
      <c r="AU187" s="244" t="s">
        <v>84</v>
      </c>
      <c r="AV187" s="14" t="s">
        <v>142</v>
      </c>
      <c r="AW187" s="14" t="s">
        <v>34</v>
      </c>
      <c r="AX187" s="14" t="s">
        <v>81</v>
      </c>
      <c r="AY187" s="244" t="s">
        <v>135</v>
      </c>
    </row>
    <row r="188" s="2" customFormat="1" ht="16.5" customHeight="1">
      <c r="A188" s="39"/>
      <c r="B188" s="40"/>
      <c r="C188" s="245" t="s">
        <v>280</v>
      </c>
      <c r="D188" s="245" t="s">
        <v>274</v>
      </c>
      <c r="E188" s="246" t="s">
        <v>435</v>
      </c>
      <c r="F188" s="247" t="s">
        <v>662</v>
      </c>
      <c r="G188" s="248" t="s">
        <v>277</v>
      </c>
      <c r="H188" s="249">
        <v>1.5</v>
      </c>
      <c r="I188" s="250"/>
      <c r="J188" s="251">
        <f>ROUND(I188*H188,2)</f>
        <v>0</v>
      </c>
      <c r="K188" s="247" t="s">
        <v>141</v>
      </c>
      <c r="L188" s="252"/>
      <c r="M188" s="253" t="s">
        <v>21</v>
      </c>
      <c r="N188" s="254" t="s">
        <v>44</v>
      </c>
      <c r="O188" s="85"/>
      <c r="P188" s="214">
        <f>O188*H188</f>
        <v>0</v>
      </c>
      <c r="Q188" s="214">
        <v>0.001</v>
      </c>
      <c r="R188" s="214">
        <f>Q188*H188</f>
        <v>0.0015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181</v>
      </c>
      <c r="AT188" s="216" t="s">
        <v>274</v>
      </c>
      <c r="AU188" s="216" t="s">
        <v>84</v>
      </c>
      <c r="AY188" s="18" t="s">
        <v>135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81</v>
      </c>
      <c r="BK188" s="217">
        <f>ROUND(I188*H188,2)</f>
        <v>0</v>
      </c>
      <c r="BL188" s="18" t="s">
        <v>142</v>
      </c>
      <c r="BM188" s="216" t="s">
        <v>721</v>
      </c>
    </row>
    <row r="189" s="15" customFormat="1">
      <c r="A189" s="15"/>
      <c r="B189" s="255"/>
      <c r="C189" s="256"/>
      <c r="D189" s="218" t="s">
        <v>146</v>
      </c>
      <c r="E189" s="257" t="s">
        <v>21</v>
      </c>
      <c r="F189" s="258" t="s">
        <v>438</v>
      </c>
      <c r="G189" s="256"/>
      <c r="H189" s="257" t="s">
        <v>21</v>
      </c>
      <c r="I189" s="259"/>
      <c r="J189" s="256"/>
      <c r="K189" s="256"/>
      <c r="L189" s="260"/>
      <c r="M189" s="261"/>
      <c r="N189" s="262"/>
      <c r="O189" s="262"/>
      <c r="P189" s="262"/>
      <c r="Q189" s="262"/>
      <c r="R189" s="262"/>
      <c r="S189" s="262"/>
      <c r="T189" s="26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4" t="s">
        <v>146</v>
      </c>
      <c r="AU189" s="264" t="s">
        <v>84</v>
      </c>
      <c r="AV189" s="15" t="s">
        <v>81</v>
      </c>
      <c r="AW189" s="15" t="s">
        <v>34</v>
      </c>
      <c r="AX189" s="15" t="s">
        <v>73</v>
      </c>
      <c r="AY189" s="264" t="s">
        <v>135</v>
      </c>
    </row>
    <row r="190" s="13" customFormat="1">
      <c r="A190" s="13"/>
      <c r="B190" s="223"/>
      <c r="C190" s="224"/>
      <c r="D190" s="218" t="s">
        <v>146</v>
      </c>
      <c r="E190" s="225" t="s">
        <v>21</v>
      </c>
      <c r="F190" s="226" t="s">
        <v>664</v>
      </c>
      <c r="G190" s="224"/>
      <c r="H190" s="227">
        <v>0.59999999999999998</v>
      </c>
      <c r="I190" s="228"/>
      <c r="J190" s="224"/>
      <c r="K190" s="224"/>
      <c r="L190" s="229"/>
      <c r="M190" s="230"/>
      <c r="N190" s="231"/>
      <c r="O190" s="231"/>
      <c r="P190" s="231"/>
      <c r="Q190" s="231"/>
      <c r="R190" s="231"/>
      <c r="S190" s="231"/>
      <c r="T190" s="23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3" t="s">
        <v>146</v>
      </c>
      <c r="AU190" s="233" t="s">
        <v>84</v>
      </c>
      <c r="AV190" s="13" t="s">
        <v>84</v>
      </c>
      <c r="AW190" s="13" t="s">
        <v>34</v>
      </c>
      <c r="AX190" s="13" t="s">
        <v>73</v>
      </c>
      <c r="AY190" s="233" t="s">
        <v>135</v>
      </c>
    </row>
    <row r="191" s="13" customFormat="1">
      <c r="A191" s="13"/>
      <c r="B191" s="223"/>
      <c r="C191" s="224"/>
      <c r="D191" s="218" t="s">
        <v>146</v>
      </c>
      <c r="E191" s="225" t="s">
        <v>21</v>
      </c>
      <c r="F191" s="226" t="s">
        <v>665</v>
      </c>
      <c r="G191" s="224"/>
      <c r="H191" s="227">
        <v>0.80000000000000004</v>
      </c>
      <c r="I191" s="228"/>
      <c r="J191" s="224"/>
      <c r="K191" s="224"/>
      <c r="L191" s="229"/>
      <c r="M191" s="230"/>
      <c r="N191" s="231"/>
      <c r="O191" s="231"/>
      <c r="P191" s="231"/>
      <c r="Q191" s="231"/>
      <c r="R191" s="231"/>
      <c r="S191" s="231"/>
      <c r="T191" s="23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3" t="s">
        <v>146</v>
      </c>
      <c r="AU191" s="233" t="s">
        <v>84</v>
      </c>
      <c r="AV191" s="13" t="s">
        <v>84</v>
      </c>
      <c r="AW191" s="13" t="s">
        <v>34</v>
      </c>
      <c r="AX191" s="13" t="s">
        <v>73</v>
      </c>
      <c r="AY191" s="233" t="s">
        <v>135</v>
      </c>
    </row>
    <row r="192" s="13" customFormat="1">
      <c r="A192" s="13"/>
      <c r="B192" s="223"/>
      <c r="C192" s="224"/>
      <c r="D192" s="218" t="s">
        <v>146</v>
      </c>
      <c r="E192" s="225" t="s">
        <v>21</v>
      </c>
      <c r="F192" s="226" t="s">
        <v>666</v>
      </c>
      <c r="G192" s="224"/>
      <c r="H192" s="227">
        <v>0.10000000000000001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3" t="s">
        <v>146</v>
      </c>
      <c r="AU192" s="233" t="s">
        <v>84</v>
      </c>
      <c r="AV192" s="13" t="s">
        <v>84</v>
      </c>
      <c r="AW192" s="13" t="s">
        <v>34</v>
      </c>
      <c r="AX192" s="13" t="s">
        <v>73</v>
      </c>
      <c r="AY192" s="233" t="s">
        <v>135</v>
      </c>
    </row>
    <row r="193" s="14" customFormat="1">
      <c r="A193" s="14"/>
      <c r="B193" s="234"/>
      <c r="C193" s="235"/>
      <c r="D193" s="218" t="s">
        <v>146</v>
      </c>
      <c r="E193" s="236" t="s">
        <v>21</v>
      </c>
      <c r="F193" s="237" t="s">
        <v>148</v>
      </c>
      <c r="G193" s="235"/>
      <c r="H193" s="238">
        <v>1.5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4" t="s">
        <v>146</v>
      </c>
      <c r="AU193" s="244" t="s">
        <v>84</v>
      </c>
      <c r="AV193" s="14" t="s">
        <v>142</v>
      </c>
      <c r="AW193" s="14" t="s">
        <v>34</v>
      </c>
      <c r="AX193" s="14" t="s">
        <v>81</v>
      </c>
      <c r="AY193" s="244" t="s">
        <v>135</v>
      </c>
    </row>
    <row r="194" s="2" customFormat="1">
      <c r="A194" s="39"/>
      <c r="B194" s="40"/>
      <c r="C194" s="205" t="s">
        <v>286</v>
      </c>
      <c r="D194" s="205" t="s">
        <v>137</v>
      </c>
      <c r="E194" s="206" t="s">
        <v>443</v>
      </c>
      <c r="F194" s="207" t="s">
        <v>444</v>
      </c>
      <c r="G194" s="208" t="s">
        <v>445</v>
      </c>
      <c r="H194" s="209">
        <v>0.059999999999999998</v>
      </c>
      <c r="I194" s="210"/>
      <c r="J194" s="211">
        <f>ROUND(I194*H194,2)</f>
        <v>0</v>
      </c>
      <c r="K194" s="207" t="s">
        <v>141</v>
      </c>
      <c r="L194" s="45"/>
      <c r="M194" s="212" t="s">
        <v>21</v>
      </c>
      <c r="N194" s="213" t="s">
        <v>44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142</v>
      </c>
      <c r="AT194" s="216" t="s">
        <v>137</v>
      </c>
      <c r="AU194" s="216" t="s">
        <v>84</v>
      </c>
      <c r="AY194" s="18" t="s">
        <v>135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81</v>
      </c>
      <c r="BK194" s="217">
        <f>ROUND(I194*H194,2)</f>
        <v>0</v>
      </c>
      <c r="BL194" s="18" t="s">
        <v>142</v>
      </c>
      <c r="BM194" s="216" t="s">
        <v>722</v>
      </c>
    </row>
    <row r="195" s="2" customFormat="1">
      <c r="A195" s="39"/>
      <c r="B195" s="40"/>
      <c r="C195" s="41"/>
      <c r="D195" s="218" t="s">
        <v>144</v>
      </c>
      <c r="E195" s="41"/>
      <c r="F195" s="219" t="s">
        <v>447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144</v>
      </c>
      <c r="AU195" s="18" t="s">
        <v>84</v>
      </c>
    </row>
    <row r="196" s="13" customFormat="1">
      <c r="A196" s="13"/>
      <c r="B196" s="223"/>
      <c r="C196" s="224"/>
      <c r="D196" s="218" t="s">
        <v>146</v>
      </c>
      <c r="E196" s="225" t="s">
        <v>21</v>
      </c>
      <c r="F196" s="226" t="s">
        <v>668</v>
      </c>
      <c r="G196" s="224"/>
      <c r="H196" s="227">
        <v>0.059999999999999998</v>
      </c>
      <c r="I196" s="228"/>
      <c r="J196" s="224"/>
      <c r="K196" s="224"/>
      <c r="L196" s="229"/>
      <c r="M196" s="230"/>
      <c r="N196" s="231"/>
      <c r="O196" s="231"/>
      <c r="P196" s="231"/>
      <c r="Q196" s="231"/>
      <c r="R196" s="231"/>
      <c r="S196" s="231"/>
      <c r="T196" s="23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3" t="s">
        <v>146</v>
      </c>
      <c r="AU196" s="233" t="s">
        <v>84</v>
      </c>
      <c r="AV196" s="13" t="s">
        <v>84</v>
      </c>
      <c r="AW196" s="13" t="s">
        <v>34</v>
      </c>
      <c r="AX196" s="13" t="s">
        <v>73</v>
      </c>
      <c r="AY196" s="233" t="s">
        <v>135</v>
      </c>
    </row>
    <row r="197" s="14" customFormat="1">
      <c r="A197" s="14"/>
      <c r="B197" s="234"/>
      <c r="C197" s="235"/>
      <c r="D197" s="218" t="s">
        <v>146</v>
      </c>
      <c r="E197" s="236" t="s">
        <v>21</v>
      </c>
      <c r="F197" s="237" t="s">
        <v>148</v>
      </c>
      <c r="G197" s="235"/>
      <c r="H197" s="238">
        <v>0.059999999999999998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4" t="s">
        <v>146</v>
      </c>
      <c r="AU197" s="244" t="s">
        <v>84</v>
      </c>
      <c r="AV197" s="14" t="s">
        <v>142</v>
      </c>
      <c r="AW197" s="14" t="s">
        <v>34</v>
      </c>
      <c r="AX197" s="14" t="s">
        <v>81</v>
      </c>
      <c r="AY197" s="244" t="s">
        <v>135</v>
      </c>
    </row>
    <row r="198" s="2" customFormat="1" ht="21.75" customHeight="1">
      <c r="A198" s="39"/>
      <c r="B198" s="40"/>
      <c r="C198" s="245" t="s">
        <v>292</v>
      </c>
      <c r="D198" s="245" t="s">
        <v>274</v>
      </c>
      <c r="E198" s="246" t="s">
        <v>450</v>
      </c>
      <c r="F198" s="247" t="s">
        <v>451</v>
      </c>
      <c r="G198" s="248" t="s">
        <v>277</v>
      </c>
      <c r="H198" s="249">
        <v>1.8</v>
      </c>
      <c r="I198" s="250"/>
      <c r="J198" s="251">
        <f>ROUND(I198*H198,2)</f>
        <v>0</v>
      </c>
      <c r="K198" s="247" t="s">
        <v>21</v>
      </c>
      <c r="L198" s="252"/>
      <c r="M198" s="253" t="s">
        <v>21</v>
      </c>
      <c r="N198" s="254" t="s">
        <v>44</v>
      </c>
      <c r="O198" s="85"/>
      <c r="P198" s="214">
        <f>O198*H198</f>
        <v>0</v>
      </c>
      <c r="Q198" s="214">
        <v>0.001</v>
      </c>
      <c r="R198" s="214">
        <f>Q198*H198</f>
        <v>0.0018000000000000002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181</v>
      </c>
      <c r="AT198" s="216" t="s">
        <v>274</v>
      </c>
      <c r="AU198" s="216" t="s">
        <v>84</v>
      </c>
      <c r="AY198" s="18" t="s">
        <v>135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81</v>
      </c>
      <c r="BK198" s="217">
        <f>ROUND(I198*H198,2)</f>
        <v>0</v>
      </c>
      <c r="BL198" s="18" t="s">
        <v>142</v>
      </c>
      <c r="BM198" s="216" t="s">
        <v>723</v>
      </c>
    </row>
    <row r="199" s="13" customFormat="1">
      <c r="A199" s="13"/>
      <c r="B199" s="223"/>
      <c r="C199" s="224"/>
      <c r="D199" s="218" t="s">
        <v>146</v>
      </c>
      <c r="E199" s="225" t="s">
        <v>21</v>
      </c>
      <c r="F199" s="226" t="s">
        <v>670</v>
      </c>
      <c r="G199" s="224"/>
      <c r="H199" s="227">
        <v>1.8</v>
      </c>
      <c r="I199" s="228"/>
      <c r="J199" s="224"/>
      <c r="K199" s="224"/>
      <c r="L199" s="229"/>
      <c r="M199" s="230"/>
      <c r="N199" s="231"/>
      <c r="O199" s="231"/>
      <c r="P199" s="231"/>
      <c r="Q199" s="231"/>
      <c r="R199" s="231"/>
      <c r="S199" s="231"/>
      <c r="T199" s="23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3" t="s">
        <v>146</v>
      </c>
      <c r="AU199" s="233" t="s">
        <v>84</v>
      </c>
      <c r="AV199" s="13" t="s">
        <v>84</v>
      </c>
      <c r="AW199" s="13" t="s">
        <v>34</v>
      </c>
      <c r="AX199" s="13" t="s">
        <v>73</v>
      </c>
      <c r="AY199" s="233" t="s">
        <v>135</v>
      </c>
    </row>
    <row r="200" s="14" customFormat="1">
      <c r="A200" s="14"/>
      <c r="B200" s="234"/>
      <c r="C200" s="235"/>
      <c r="D200" s="218" t="s">
        <v>146</v>
      </c>
      <c r="E200" s="236" t="s">
        <v>21</v>
      </c>
      <c r="F200" s="237" t="s">
        <v>148</v>
      </c>
      <c r="G200" s="235"/>
      <c r="H200" s="238">
        <v>1.8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4" t="s">
        <v>146</v>
      </c>
      <c r="AU200" s="244" t="s">
        <v>84</v>
      </c>
      <c r="AV200" s="14" t="s">
        <v>142</v>
      </c>
      <c r="AW200" s="14" t="s">
        <v>34</v>
      </c>
      <c r="AX200" s="14" t="s">
        <v>81</v>
      </c>
      <c r="AY200" s="244" t="s">
        <v>135</v>
      </c>
    </row>
    <row r="201" s="2" customFormat="1" ht="21.75" customHeight="1">
      <c r="A201" s="39"/>
      <c r="B201" s="40"/>
      <c r="C201" s="205" t="s">
        <v>297</v>
      </c>
      <c r="D201" s="205" t="s">
        <v>137</v>
      </c>
      <c r="E201" s="206" t="s">
        <v>460</v>
      </c>
      <c r="F201" s="207" t="s">
        <v>461</v>
      </c>
      <c r="G201" s="208" t="s">
        <v>167</v>
      </c>
      <c r="H201" s="209">
        <v>110</v>
      </c>
      <c r="I201" s="210"/>
      <c r="J201" s="211">
        <f>ROUND(I201*H201,2)</f>
        <v>0</v>
      </c>
      <c r="K201" s="207" t="s">
        <v>141</v>
      </c>
      <c r="L201" s="45"/>
      <c r="M201" s="212" t="s">
        <v>21</v>
      </c>
      <c r="N201" s="213" t="s">
        <v>44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142</v>
      </c>
      <c r="AT201" s="216" t="s">
        <v>137</v>
      </c>
      <c r="AU201" s="216" t="s">
        <v>84</v>
      </c>
      <c r="AY201" s="18" t="s">
        <v>135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81</v>
      </c>
      <c r="BK201" s="217">
        <f>ROUND(I201*H201,2)</f>
        <v>0</v>
      </c>
      <c r="BL201" s="18" t="s">
        <v>142</v>
      </c>
      <c r="BM201" s="216" t="s">
        <v>462</v>
      </c>
    </row>
    <row r="202" s="2" customFormat="1">
      <c r="A202" s="39"/>
      <c r="B202" s="40"/>
      <c r="C202" s="41"/>
      <c r="D202" s="218" t="s">
        <v>144</v>
      </c>
      <c r="E202" s="41"/>
      <c r="F202" s="219" t="s">
        <v>463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144</v>
      </c>
      <c r="AU202" s="18" t="s">
        <v>84</v>
      </c>
    </row>
    <row r="203" s="13" customFormat="1">
      <c r="A203" s="13"/>
      <c r="B203" s="223"/>
      <c r="C203" s="224"/>
      <c r="D203" s="218" t="s">
        <v>146</v>
      </c>
      <c r="E203" s="225" t="s">
        <v>21</v>
      </c>
      <c r="F203" s="226" t="s">
        <v>290</v>
      </c>
      <c r="G203" s="224"/>
      <c r="H203" s="227">
        <v>23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3" t="s">
        <v>146</v>
      </c>
      <c r="AU203" s="233" t="s">
        <v>84</v>
      </c>
      <c r="AV203" s="13" t="s">
        <v>84</v>
      </c>
      <c r="AW203" s="13" t="s">
        <v>34</v>
      </c>
      <c r="AX203" s="13" t="s">
        <v>73</v>
      </c>
      <c r="AY203" s="233" t="s">
        <v>135</v>
      </c>
    </row>
    <row r="204" s="13" customFormat="1">
      <c r="A204" s="13"/>
      <c r="B204" s="223"/>
      <c r="C204" s="224"/>
      <c r="D204" s="218" t="s">
        <v>146</v>
      </c>
      <c r="E204" s="225" t="s">
        <v>21</v>
      </c>
      <c r="F204" s="226" t="s">
        <v>291</v>
      </c>
      <c r="G204" s="224"/>
      <c r="H204" s="227">
        <v>87</v>
      </c>
      <c r="I204" s="228"/>
      <c r="J204" s="224"/>
      <c r="K204" s="224"/>
      <c r="L204" s="229"/>
      <c r="M204" s="230"/>
      <c r="N204" s="231"/>
      <c r="O204" s="231"/>
      <c r="P204" s="231"/>
      <c r="Q204" s="231"/>
      <c r="R204" s="231"/>
      <c r="S204" s="231"/>
      <c r="T204" s="23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3" t="s">
        <v>146</v>
      </c>
      <c r="AU204" s="233" t="s">
        <v>84</v>
      </c>
      <c r="AV204" s="13" t="s">
        <v>84</v>
      </c>
      <c r="AW204" s="13" t="s">
        <v>34</v>
      </c>
      <c r="AX204" s="13" t="s">
        <v>73</v>
      </c>
      <c r="AY204" s="233" t="s">
        <v>135</v>
      </c>
    </row>
    <row r="205" s="14" customFormat="1">
      <c r="A205" s="14"/>
      <c r="B205" s="234"/>
      <c r="C205" s="235"/>
      <c r="D205" s="218" t="s">
        <v>146</v>
      </c>
      <c r="E205" s="236" t="s">
        <v>21</v>
      </c>
      <c r="F205" s="237" t="s">
        <v>148</v>
      </c>
      <c r="G205" s="235"/>
      <c r="H205" s="238">
        <v>110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4" t="s">
        <v>146</v>
      </c>
      <c r="AU205" s="244" t="s">
        <v>84</v>
      </c>
      <c r="AV205" s="14" t="s">
        <v>142</v>
      </c>
      <c r="AW205" s="14" t="s">
        <v>34</v>
      </c>
      <c r="AX205" s="14" t="s">
        <v>81</v>
      </c>
      <c r="AY205" s="244" t="s">
        <v>135</v>
      </c>
    </row>
    <row r="206" s="2" customFormat="1" ht="16.5" customHeight="1">
      <c r="A206" s="39"/>
      <c r="B206" s="40"/>
      <c r="C206" s="205" t="s">
        <v>302</v>
      </c>
      <c r="D206" s="205" t="s">
        <v>137</v>
      </c>
      <c r="E206" s="206" t="s">
        <v>465</v>
      </c>
      <c r="F206" s="207" t="s">
        <v>466</v>
      </c>
      <c r="G206" s="208" t="s">
        <v>140</v>
      </c>
      <c r="H206" s="209">
        <v>6.7999999999999998</v>
      </c>
      <c r="I206" s="210"/>
      <c r="J206" s="211">
        <f>ROUND(I206*H206,2)</f>
        <v>0</v>
      </c>
      <c r="K206" s="207" t="s">
        <v>141</v>
      </c>
      <c r="L206" s="45"/>
      <c r="M206" s="212" t="s">
        <v>21</v>
      </c>
      <c r="N206" s="213" t="s">
        <v>44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142</v>
      </c>
      <c r="AT206" s="216" t="s">
        <v>137</v>
      </c>
      <c r="AU206" s="216" t="s">
        <v>84</v>
      </c>
      <c r="AY206" s="18" t="s">
        <v>135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81</v>
      </c>
      <c r="BK206" s="217">
        <f>ROUND(I206*H206,2)</f>
        <v>0</v>
      </c>
      <c r="BL206" s="18" t="s">
        <v>142</v>
      </c>
      <c r="BM206" s="216" t="s">
        <v>724</v>
      </c>
    </row>
    <row r="207" s="2" customFormat="1">
      <c r="A207" s="39"/>
      <c r="B207" s="40"/>
      <c r="C207" s="41"/>
      <c r="D207" s="218" t="s">
        <v>144</v>
      </c>
      <c r="E207" s="41"/>
      <c r="F207" s="219" t="s">
        <v>468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144</v>
      </c>
      <c r="AU207" s="18" t="s">
        <v>84</v>
      </c>
    </row>
    <row r="208" s="13" customFormat="1">
      <c r="A208" s="13"/>
      <c r="B208" s="223"/>
      <c r="C208" s="224"/>
      <c r="D208" s="218" t="s">
        <v>146</v>
      </c>
      <c r="E208" s="225" t="s">
        <v>21</v>
      </c>
      <c r="F208" s="226" t="s">
        <v>672</v>
      </c>
      <c r="G208" s="224"/>
      <c r="H208" s="227">
        <v>4.7999999999999998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146</v>
      </c>
      <c r="AU208" s="233" t="s">
        <v>84</v>
      </c>
      <c r="AV208" s="13" t="s">
        <v>84</v>
      </c>
      <c r="AW208" s="13" t="s">
        <v>34</v>
      </c>
      <c r="AX208" s="13" t="s">
        <v>73</v>
      </c>
      <c r="AY208" s="233" t="s">
        <v>135</v>
      </c>
    </row>
    <row r="209" s="13" customFormat="1">
      <c r="A209" s="13"/>
      <c r="B209" s="223"/>
      <c r="C209" s="224"/>
      <c r="D209" s="218" t="s">
        <v>146</v>
      </c>
      <c r="E209" s="225" t="s">
        <v>21</v>
      </c>
      <c r="F209" s="226" t="s">
        <v>673</v>
      </c>
      <c r="G209" s="224"/>
      <c r="H209" s="227">
        <v>2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3" t="s">
        <v>146</v>
      </c>
      <c r="AU209" s="233" t="s">
        <v>84</v>
      </c>
      <c r="AV209" s="13" t="s">
        <v>84</v>
      </c>
      <c r="AW209" s="13" t="s">
        <v>34</v>
      </c>
      <c r="AX209" s="13" t="s">
        <v>73</v>
      </c>
      <c r="AY209" s="233" t="s">
        <v>135</v>
      </c>
    </row>
    <row r="210" s="14" customFormat="1">
      <c r="A210" s="14"/>
      <c r="B210" s="234"/>
      <c r="C210" s="235"/>
      <c r="D210" s="218" t="s">
        <v>146</v>
      </c>
      <c r="E210" s="236" t="s">
        <v>21</v>
      </c>
      <c r="F210" s="237" t="s">
        <v>148</v>
      </c>
      <c r="G210" s="235"/>
      <c r="H210" s="238">
        <v>6.7999999999999998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4" t="s">
        <v>146</v>
      </c>
      <c r="AU210" s="244" t="s">
        <v>84</v>
      </c>
      <c r="AV210" s="14" t="s">
        <v>142</v>
      </c>
      <c r="AW210" s="14" t="s">
        <v>34</v>
      </c>
      <c r="AX210" s="14" t="s">
        <v>81</v>
      </c>
      <c r="AY210" s="244" t="s">
        <v>135</v>
      </c>
    </row>
    <row r="211" s="2" customFormat="1" ht="16.5" customHeight="1">
      <c r="A211" s="39"/>
      <c r="B211" s="40"/>
      <c r="C211" s="245" t="s">
        <v>308</v>
      </c>
      <c r="D211" s="245" t="s">
        <v>274</v>
      </c>
      <c r="E211" s="246" t="s">
        <v>472</v>
      </c>
      <c r="F211" s="247" t="s">
        <v>473</v>
      </c>
      <c r="G211" s="248" t="s">
        <v>474</v>
      </c>
      <c r="H211" s="249">
        <v>0.71399999999999997</v>
      </c>
      <c r="I211" s="250"/>
      <c r="J211" s="251">
        <f>ROUND(I211*H211,2)</f>
        <v>0</v>
      </c>
      <c r="K211" s="247" t="s">
        <v>141</v>
      </c>
      <c r="L211" s="252"/>
      <c r="M211" s="253" t="s">
        <v>21</v>
      </c>
      <c r="N211" s="254" t="s">
        <v>44</v>
      </c>
      <c r="O211" s="85"/>
      <c r="P211" s="214">
        <f>O211*H211</f>
        <v>0</v>
      </c>
      <c r="Q211" s="214">
        <v>0.20000000000000001</v>
      </c>
      <c r="R211" s="214">
        <f>Q211*H211</f>
        <v>0.14280000000000001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181</v>
      </c>
      <c r="AT211" s="216" t="s">
        <v>274</v>
      </c>
      <c r="AU211" s="216" t="s">
        <v>84</v>
      </c>
      <c r="AY211" s="18" t="s">
        <v>135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81</v>
      </c>
      <c r="BK211" s="217">
        <f>ROUND(I211*H211,2)</f>
        <v>0</v>
      </c>
      <c r="BL211" s="18" t="s">
        <v>142</v>
      </c>
      <c r="BM211" s="216" t="s">
        <v>725</v>
      </c>
    </row>
    <row r="212" s="13" customFormat="1">
      <c r="A212" s="13"/>
      <c r="B212" s="223"/>
      <c r="C212" s="224"/>
      <c r="D212" s="218" t="s">
        <v>146</v>
      </c>
      <c r="E212" s="225" t="s">
        <v>21</v>
      </c>
      <c r="F212" s="226" t="s">
        <v>675</v>
      </c>
      <c r="G212" s="224"/>
      <c r="H212" s="227">
        <v>0.71399999999999997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146</v>
      </c>
      <c r="AU212" s="233" t="s">
        <v>84</v>
      </c>
      <c r="AV212" s="13" t="s">
        <v>84</v>
      </c>
      <c r="AW212" s="13" t="s">
        <v>34</v>
      </c>
      <c r="AX212" s="13" t="s">
        <v>73</v>
      </c>
      <c r="AY212" s="233" t="s">
        <v>135</v>
      </c>
    </row>
    <row r="213" s="14" customFormat="1">
      <c r="A213" s="14"/>
      <c r="B213" s="234"/>
      <c r="C213" s="235"/>
      <c r="D213" s="218" t="s">
        <v>146</v>
      </c>
      <c r="E213" s="236" t="s">
        <v>21</v>
      </c>
      <c r="F213" s="237" t="s">
        <v>148</v>
      </c>
      <c r="G213" s="235"/>
      <c r="H213" s="238">
        <v>0.71399999999999997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4" t="s">
        <v>146</v>
      </c>
      <c r="AU213" s="244" t="s">
        <v>84</v>
      </c>
      <c r="AV213" s="14" t="s">
        <v>142</v>
      </c>
      <c r="AW213" s="14" t="s">
        <v>34</v>
      </c>
      <c r="AX213" s="14" t="s">
        <v>81</v>
      </c>
      <c r="AY213" s="244" t="s">
        <v>135</v>
      </c>
    </row>
    <row r="214" s="2" customFormat="1" ht="16.5" customHeight="1">
      <c r="A214" s="39"/>
      <c r="B214" s="40"/>
      <c r="C214" s="205" t="s">
        <v>313</v>
      </c>
      <c r="D214" s="205" t="s">
        <v>137</v>
      </c>
      <c r="E214" s="206" t="s">
        <v>487</v>
      </c>
      <c r="F214" s="207" t="s">
        <v>488</v>
      </c>
      <c r="G214" s="208" t="s">
        <v>474</v>
      </c>
      <c r="H214" s="209">
        <v>3.5649999999999999</v>
      </c>
      <c r="I214" s="210"/>
      <c r="J214" s="211">
        <f>ROUND(I214*H214,2)</f>
        <v>0</v>
      </c>
      <c r="K214" s="207" t="s">
        <v>21</v>
      </c>
      <c r="L214" s="45"/>
      <c r="M214" s="212" t="s">
        <v>21</v>
      </c>
      <c r="N214" s="213" t="s">
        <v>44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142</v>
      </c>
      <c r="AT214" s="216" t="s">
        <v>137</v>
      </c>
      <c r="AU214" s="216" t="s">
        <v>84</v>
      </c>
      <c r="AY214" s="18" t="s">
        <v>135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81</v>
      </c>
      <c r="BK214" s="217">
        <f>ROUND(I214*H214,2)</f>
        <v>0</v>
      </c>
      <c r="BL214" s="18" t="s">
        <v>142</v>
      </c>
      <c r="BM214" s="216" t="s">
        <v>489</v>
      </c>
    </row>
    <row r="215" s="13" customFormat="1">
      <c r="A215" s="13"/>
      <c r="B215" s="223"/>
      <c r="C215" s="224"/>
      <c r="D215" s="218" t="s">
        <v>146</v>
      </c>
      <c r="E215" s="225" t="s">
        <v>21</v>
      </c>
      <c r="F215" s="226" t="s">
        <v>676</v>
      </c>
      <c r="G215" s="224"/>
      <c r="H215" s="227">
        <v>1.1499999999999999</v>
      </c>
      <c r="I215" s="228"/>
      <c r="J215" s="224"/>
      <c r="K215" s="224"/>
      <c r="L215" s="229"/>
      <c r="M215" s="230"/>
      <c r="N215" s="231"/>
      <c r="O215" s="231"/>
      <c r="P215" s="231"/>
      <c r="Q215" s="231"/>
      <c r="R215" s="231"/>
      <c r="S215" s="231"/>
      <c r="T215" s="23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3" t="s">
        <v>146</v>
      </c>
      <c r="AU215" s="233" t="s">
        <v>84</v>
      </c>
      <c r="AV215" s="13" t="s">
        <v>84</v>
      </c>
      <c r="AW215" s="13" t="s">
        <v>34</v>
      </c>
      <c r="AX215" s="13" t="s">
        <v>73</v>
      </c>
      <c r="AY215" s="233" t="s">
        <v>135</v>
      </c>
    </row>
    <row r="216" s="13" customFormat="1">
      <c r="A216" s="13"/>
      <c r="B216" s="223"/>
      <c r="C216" s="224"/>
      <c r="D216" s="218" t="s">
        <v>146</v>
      </c>
      <c r="E216" s="225" t="s">
        <v>21</v>
      </c>
      <c r="F216" s="226" t="s">
        <v>677</v>
      </c>
      <c r="G216" s="224"/>
      <c r="H216" s="227">
        <v>2.1749999999999998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146</v>
      </c>
      <c r="AU216" s="233" t="s">
        <v>84</v>
      </c>
      <c r="AV216" s="13" t="s">
        <v>84</v>
      </c>
      <c r="AW216" s="13" t="s">
        <v>34</v>
      </c>
      <c r="AX216" s="13" t="s">
        <v>73</v>
      </c>
      <c r="AY216" s="233" t="s">
        <v>135</v>
      </c>
    </row>
    <row r="217" s="13" customFormat="1">
      <c r="A217" s="13"/>
      <c r="B217" s="223"/>
      <c r="C217" s="224"/>
      <c r="D217" s="218" t="s">
        <v>146</v>
      </c>
      <c r="E217" s="225" t="s">
        <v>21</v>
      </c>
      <c r="F217" s="226" t="s">
        <v>678</v>
      </c>
      <c r="G217" s="224"/>
      <c r="H217" s="227">
        <v>0.23999999999999999</v>
      </c>
      <c r="I217" s="228"/>
      <c r="J217" s="224"/>
      <c r="K217" s="224"/>
      <c r="L217" s="229"/>
      <c r="M217" s="230"/>
      <c r="N217" s="231"/>
      <c r="O217" s="231"/>
      <c r="P217" s="231"/>
      <c r="Q217" s="231"/>
      <c r="R217" s="231"/>
      <c r="S217" s="231"/>
      <c r="T217" s="23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3" t="s">
        <v>146</v>
      </c>
      <c r="AU217" s="233" t="s">
        <v>84</v>
      </c>
      <c r="AV217" s="13" t="s">
        <v>84</v>
      </c>
      <c r="AW217" s="13" t="s">
        <v>34</v>
      </c>
      <c r="AX217" s="13" t="s">
        <v>73</v>
      </c>
      <c r="AY217" s="233" t="s">
        <v>135</v>
      </c>
    </row>
    <row r="218" s="14" customFormat="1">
      <c r="A218" s="14"/>
      <c r="B218" s="234"/>
      <c r="C218" s="235"/>
      <c r="D218" s="218" t="s">
        <v>146</v>
      </c>
      <c r="E218" s="236" t="s">
        <v>21</v>
      </c>
      <c r="F218" s="237" t="s">
        <v>148</v>
      </c>
      <c r="G218" s="235"/>
      <c r="H218" s="238">
        <v>3.5649999999999995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4" t="s">
        <v>146</v>
      </c>
      <c r="AU218" s="244" t="s">
        <v>84</v>
      </c>
      <c r="AV218" s="14" t="s">
        <v>142</v>
      </c>
      <c r="AW218" s="14" t="s">
        <v>34</v>
      </c>
      <c r="AX218" s="14" t="s">
        <v>81</v>
      </c>
      <c r="AY218" s="244" t="s">
        <v>135</v>
      </c>
    </row>
    <row r="219" s="2" customFormat="1" ht="16.5" customHeight="1">
      <c r="A219" s="39"/>
      <c r="B219" s="40"/>
      <c r="C219" s="205" t="s">
        <v>317</v>
      </c>
      <c r="D219" s="205" t="s">
        <v>137</v>
      </c>
      <c r="E219" s="206" t="s">
        <v>679</v>
      </c>
      <c r="F219" s="207" t="s">
        <v>680</v>
      </c>
      <c r="G219" s="208" t="s">
        <v>140</v>
      </c>
      <c r="H219" s="209">
        <v>110</v>
      </c>
      <c r="I219" s="210"/>
      <c r="J219" s="211">
        <f>ROUND(I219*H219,2)</f>
        <v>0</v>
      </c>
      <c r="K219" s="207" t="s">
        <v>141</v>
      </c>
      <c r="L219" s="45"/>
      <c r="M219" s="212" t="s">
        <v>21</v>
      </c>
      <c r="N219" s="213" t="s">
        <v>44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142</v>
      </c>
      <c r="AT219" s="216" t="s">
        <v>137</v>
      </c>
      <c r="AU219" s="216" t="s">
        <v>84</v>
      </c>
      <c r="AY219" s="18" t="s">
        <v>135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81</v>
      </c>
      <c r="BK219" s="217">
        <f>ROUND(I219*H219,2)</f>
        <v>0</v>
      </c>
      <c r="BL219" s="18" t="s">
        <v>142</v>
      </c>
      <c r="BM219" s="216" t="s">
        <v>681</v>
      </c>
    </row>
    <row r="220" s="2" customFormat="1">
      <c r="A220" s="39"/>
      <c r="B220" s="40"/>
      <c r="C220" s="41"/>
      <c r="D220" s="218" t="s">
        <v>144</v>
      </c>
      <c r="E220" s="41"/>
      <c r="F220" s="219" t="s">
        <v>682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144</v>
      </c>
      <c r="AU220" s="18" t="s">
        <v>84</v>
      </c>
    </row>
    <row r="221" s="13" customFormat="1">
      <c r="A221" s="13"/>
      <c r="B221" s="223"/>
      <c r="C221" s="224"/>
      <c r="D221" s="218" t="s">
        <v>146</v>
      </c>
      <c r="E221" s="225" t="s">
        <v>21</v>
      </c>
      <c r="F221" s="226" t="s">
        <v>683</v>
      </c>
      <c r="G221" s="224"/>
      <c r="H221" s="227">
        <v>23</v>
      </c>
      <c r="I221" s="228"/>
      <c r="J221" s="224"/>
      <c r="K221" s="224"/>
      <c r="L221" s="229"/>
      <c r="M221" s="230"/>
      <c r="N221" s="231"/>
      <c r="O221" s="231"/>
      <c r="P221" s="231"/>
      <c r="Q221" s="231"/>
      <c r="R221" s="231"/>
      <c r="S221" s="231"/>
      <c r="T221" s="23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3" t="s">
        <v>146</v>
      </c>
      <c r="AU221" s="233" t="s">
        <v>84</v>
      </c>
      <c r="AV221" s="13" t="s">
        <v>84</v>
      </c>
      <c r="AW221" s="13" t="s">
        <v>34</v>
      </c>
      <c r="AX221" s="13" t="s">
        <v>73</v>
      </c>
      <c r="AY221" s="233" t="s">
        <v>135</v>
      </c>
    </row>
    <row r="222" s="13" customFormat="1">
      <c r="A222" s="13"/>
      <c r="B222" s="223"/>
      <c r="C222" s="224"/>
      <c r="D222" s="218" t="s">
        <v>146</v>
      </c>
      <c r="E222" s="225" t="s">
        <v>21</v>
      </c>
      <c r="F222" s="226" t="s">
        <v>684</v>
      </c>
      <c r="G222" s="224"/>
      <c r="H222" s="227">
        <v>87</v>
      </c>
      <c r="I222" s="228"/>
      <c r="J222" s="224"/>
      <c r="K222" s="224"/>
      <c r="L222" s="229"/>
      <c r="M222" s="230"/>
      <c r="N222" s="231"/>
      <c r="O222" s="231"/>
      <c r="P222" s="231"/>
      <c r="Q222" s="231"/>
      <c r="R222" s="231"/>
      <c r="S222" s="231"/>
      <c r="T222" s="23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3" t="s">
        <v>146</v>
      </c>
      <c r="AU222" s="233" t="s">
        <v>84</v>
      </c>
      <c r="AV222" s="13" t="s">
        <v>84</v>
      </c>
      <c r="AW222" s="13" t="s">
        <v>34</v>
      </c>
      <c r="AX222" s="13" t="s">
        <v>73</v>
      </c>
      <c r="AY222" s="233" t="s">
        <v>135</v>
      </c>
    </row>
    <row r="223" s="14" customFormat="1">
      <c r="A223" s="14"/>
      <c r="B223" s="234"/>
      <c r="C223" s="235"/>
      <c r="D223" s="218" t="s">
        <v>146</v>
      </c>
      <c r="E223" s="236" t="s">
        <v>21</v>
      </c>
      <c r="F223" s="237" t="s">
        <v>148</v>
      </c>
      <c r="G223" s="235"/>
      <c r="H223" s="238">
        <v>110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4" t="s">
        <v>146</v>
      </c>
      <c r="AU223" s="244" t="s">
        <v>84</v>
      </c>
      <c r="AV223" s="14" t="s">
        <v>142</v>
      </c>
      <c r="AW223" s="14" t="s">
        <v>34</v>
      </c>
      <c r="AX223" s="14" t="s">
        <v>81</v>
      </c>
      <c r="AY223" s="244" t="s">
        <v>135</v>
      </c>
    </row>
    <row r="224" s="2" customFormat="1" ht="16.5" customHeight="1">
      <c r="A224" s="39"/>
      <c r="B224" s="40"/>
      <c r="C224" s="205" t="s">
        <v>322</v>
      </c>
      <c r="D224" s="205" t="s">
        <v>137</v>
      </c>
      <c r="E224" s="206" t="s">
        <v>685</v>
      </c>
      <c r="F224" s="207" t="s">
        <v>686</v>
      </c>
      <c r="G224" s="208" t="s">
        <v>140</v>
      </c>
      <c r="H224" s="209">
        <v>23</v>
      </c>
      <c r="I224" s="210"/>
      <c r="J224" s="211">
        <f>ROUND(I224*H224,2)</f>
        <v>0</v>
      </c>
      <c r="K224" s="207" t="s">
        <v>141</v>
      </c>
      <c r="L224" s="45"/>
      <c r="M224" s="212" t="s">
        <v>21</v>
      </c>
      <c r="N224" s="213" t="s">
        <v>44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142</v>
      </c>
      <c r="AT224" s="216" t="s">
        <v>137</v>
      </c>
      <c r="AU224" s="216" t="s">
        <v>84</v>
      </c>
      <c r="AY224" s="18" t="s">
        <v>135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81</v>
      </c>
      <c r="BK224" s="217">
        <f>ROUND(I224*H224,2)</f>
        <v>0</v>
      </c>
      <c r="BL224" s="18" t="s">
        <v>142</v>
      </c>
      <c r="BM224" s="216" t="s">
        <v>687</v>
      </c>
    </row>
    <row r="225" s="2" customFormat="1">
      <c r="A225" s="39"/>
      <c r="B225" s="40"/>
      <c r="C225" s="41"/>
      <c r="D225" s="218" t="s">
        <v>144</v>
      </c>
      <c r="E225" s="41"/>
      <c r="F225" s="219" t="s">
        <v>682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144</v>
      </c>
      <c r="AU225" s="18" t="s">
        <v>84</v>
      </c>
    </row>
    <row r="226" s="13" customFormat="1">
      <c r="A226" s="13"/>
      <c r="B226" s="223"/>
      <c r="C226" s="224"/>
      <c r="D226" s="218" t="s">
        <v>146</v>
      </c>
      <c r="E226" s="225" t="s">
        <v>21</v>
      </c>
      <c r="F226" s="226" t="s">
        <v>688</v>
      </c>
      <c r="G226" s="224"/>
      <c r="H226" s="227">
        <v>23</v>
      </c>
      <c r="I226" s="228"/>
      <c r="J226" s="224"/>
      <c r="K226" s="224"/>
      <c r="L226" s="229"/>
      <c r="M226" s="230"/>
      <c r="N226" s="231"/>
      <c r="O226" s="231"/>
      <c r="P226" s="231"/>
      <c r="Q226" s="231"/>
      <c r="R226" s="231"/>
      <c r="S226" s="231"/>
      <c r="T226" s="23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3" t="s">
        <v>146</v>
      </c>
      <c r="AU226" s="233" t="s">
        <v>84</v>
      </c>
      <c r="AV226" s="13" t="s">
        <v>84</v>
      </c>
      <c r="AW226" s="13" t="s">
        <v>34</v>
      </c>
      <c r="AX226" s="13" t="s">
        <v>73</v>
      </c>
      <c r="AY226" s="233" t="s">
        <v>135</v>
      </c>
    </row>
    <row r="227" s="14" customFormat="1">
      <c r="A227" s="14"/>
      <c r="B227" s="234"/>
      <c r="C227" s="235"/>
      <c r="D227" s="218" t="s">
        <v>146</v>
      </c>
      <c r="E227" s="236" t="s">
        <v>21</v>
      </c>
      <c r="F227" s="237" t="s">
        <v>148</v>
      </c>
      <c r="G227" s="235"/>
      <c r="H227" s="238">
        <v>23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4" t="s">
        <v>146</v>
      </c>
      <c r="AU227" s="244" t="s">
        <v>84</v>
      </c>
      <c r="AV227" s="14" t="s">
        <v>142</v>
      </c>
      <c r="AW227" s="14" t="s">
        <v>34</v>
      </c>
      <c r="AX227" s="14" t="s">
        <v>81</v>
      </c>
      <c r="AY227" s="244" t="s">
        <v>135</v>
      </c>
    </row>
    <row r="228" s="2" customFormat="1" ht="16.5" customHeight="1">
      <c r="A228" s="39"/>
      <c r="B228" s="40"/>
      <c r="C228" s="205" t="s">
        <v>327</v>
      </c>
      <c r="D228" s="205" t="s">
        <v>137</v>
      </c>
      <c r="E228" s="206" t="s">
        <v>502</v>
      </c>
      <c r="F228" s="207" t="s">
        <v>503</v>
      </c>
      <c r="G228" s="208" t="s">
        <v>474</v>
      </c>
      <c r="H228" s="209">
        <v>3.5649999999999999</v>
      </c>
      <c r="I228" s="210"/>
      <c r="J228" s="211">
        <f>ROUND(I228*H228,2)</f>
        <v>0</v>
      </c>
      <c r="K228" s="207" t="s">
        <v>141</v>
      </c>
      <c r="L228" s="45"/>
      <c r="M228" s="212" t="s">
        <v>21</v>
      </c>
      <c r="N228" s="213" t="s">
        <v>44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142</v>
      </c>
      <c r="AT228" s="216" t="s">
        <v>137</v>
      </c>
      <c r="AU228" s="216" t="s">
        <v>84</v>
      </c>
      <c r="AY228" s="18" t="s">
        <v>135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81</v>
      </c>
      <c r="BK228" s="217">
        <f>ROUND(I228*H228,2)</f>
        <v>0</v>
      </c>
      <c r="BL228" s="18" t="s">
        <v>142</v>
      </c>
      <c r="BM228" s="216" t="s">
        <v>504</v>
      </c>
    </row>
    <row r="229" s="2" customFormat="1">
      <c r="A229" s="39"/>
      <c r="B229" s="40"/>
      <c r="C229" s="41"/>
      <c r="D229" s="218" t="s">
        <v>144</v>
      </c>
      <c r="E229" s="41"/>
      <c r="F229" s="219" t="s">
        <v>505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144</v>
      </c>
      <c r="AU229" s="18" t="s">
        <v>84</v>
      </c>
    </row>
    <row r="230" s="13" customFormat="1">
      <c r="A230" s="13"/>
      <c r="B230" s="223"/>
      <c r="C230" s="224"/>
      <c r="D230" s="218" t="s">
        <v>146</v>
      </c>
      <c r="E230" s="225" t="s">
        <v>21</v>
      </c>
      <c r="F230" s="226" t="s">
        <v>689</v>
      </c>
      <c r="G230" s="224"/>
      <c r="H230" s="227">
        <v>3.5649999999999999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3" t="s">
        <v>146</v>
      </c>
      <c r="AU230" s="233" t="s">
        <v>84</v>
      </c>
      <c r="AV230" s="13" t="s">
        <v>84</v>
      </c>
      <c r="AW230" s="13" t="s">
        <v>34</v>
      </c>
      <c r="AX230" s="13" t="s">
        <v>73</v>
      </c>
      <c r="AY230" s="233" t="s">
        <v>135</v>
      </c>
    </row>
    <row r="231" s="14" customFormat="1">
      <c r="A231" s="14"/>
      <c r="B231" s="234"/>
      <c r="C231" s="235"/>
      <c r="D231" s="218" t="s">
        <v>146</v>
      </c>
      <c r="E231" s="236" t="s">
        <v>21</v>
      </c>
      <c r="F231" s="237" t="s">
        <v>148</v>
      </c>
      <c r="G231" s="235"/>
      <c r="H231" s="238">
        <v>3.5649999999999999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4" t="s">
        <v>146</v>
      </c>
      <c r="AU231" s="244" t="s">
        <v>84</v>
      </c>
      <c r="AV231" s="14" t="s">
        <v>142</v>
      </c>
      <c r="AW231" s="14" t="s">
        <v>34</v>
      </c>
      <c r="AX231" s="14" t="s">
        <v>81</v>
      </c>
      <c r="AY231" s="244" t="s">
        <v>135</v>
      </c>
    </row>
    <row r="232" s="2" customFormat="1" ht="16.5" customHeight="1">
      <c r="A232" s="39"/>
      <c r="B232" s="40"/>
      <c r="C232" s="205" t="s">
        <v>332</v>
      </c>
      <c r="D232" s="205" t="s">
        <v>137</v>
      </c>
      <c r="E232" s="206" t="s">
        <v>508</v>
      </c>
      <c r="F232" s="207" t="s">
        <v>509</v>
      </c>
      <c r="G232" s="208" t="s">
        <v>474</v>
      </c>
      <c r="H232" s="209">
        <v>32.085000000000001</v>
      </c>
      <c r="I232" s="210"/>
      <c r="J232" s="211">
        <f>ROUND(I232*H232,2)</f>
        <v>0</v>
      </c>
      <c r="K232" s="207" t="s">
        <v>141</v>
      </c>
      <c r="L232" s="45"/>
      <c r="M232" s="212" t="s">
        <v>21</v>
      </c>
      <c r="N232" s="213" t="s">
        <v>44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142</v>
      </c>
      <c r="AT232" s="216" t="s">
        <v>137</v>
      </c>
      <c r="AU232" s="216" t="s">
        <v>84</v>
      </c>
      <c r="AY232" s="18" t="s">
        <v>135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81</v>
      </c>
      <c r="BK232" s="217">
        <f>ROUND(I232*H232,2)</f>
        <v>0</v>
      </c>
      <c r="BL232" s="18" t="s">
        <v>142</v>
      </c>
      <c r="BM232" s="216" t="s">
        <v>510</v>
      </c>
    </row>
    <row r="233" s="2" customFormat="1">
      <c r="A233" s="39"/>
      <c r="B233" s="40"/>
      <c r="C233" s="41"/>
      <c r="D233" s="218" t="s">
        <v>144</v>
      </c>
      <c r="E233" s="41"/>
      <c r="F233" s="219" t="s">
        <v>505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144</v>
      </c>
      <c r="AU233" s="18" t="s">
        <v>84</v>
      </c>
    </row>
    <row r="234" s="13" customFormat="1">
      <c r="A234" s="13"/>
      <c r="B234" s="223"/>
      <c r="C234" s="224"/>
      <c r="D234" s="218" t="s">
        <v>146</v>
      </c>
      <c r="E234" s="225" t="s">
        <v>21</v>
      </c>
      <c r="F234" s="226" t="s">
        <v>690</v>
      </c>
      <c r="G234" s="224"/>
      <c r="H234" s="227">
        <v>32.085000000000001</v>
      </c>
      <c r="I234" s="228"/>
      <c r="J234" s="224"/>
      <c r="K234" s="224"/>
      <c r="L234" s="229"/>
      <c r="M234" s="230"/>
      <c r="N234" s="231"/>
      <c r="O234" s="231"/>
      <c r="P234" s="231"/>
      <c r="Q234" s="231"/>
      <c r="R234" s="231"/>
      <c r="S234" s="231"/>
      <c r="T234" s="23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3" t="s">
        <v>146</v>
      </c>
      <c r="AU234" s="233" t="s">
        <v>84</v>
      </c>
      <c r="AV234" s="13" t="s">
        <v>84</v>
      </c>
      <c r="AW234" s="13" t="s">
        <v>34</v>
      </c>
      <c r="AX234" s="13" t="s">
        <v>73</v>
      </c>
      <c r="AY234" s="233" t="s">
        <v>135</v>
      </c>
    </row>
    <row r="235" s="14" customFormat="1">
      <c r="A235" s="14"/>
      <c r="B235" s="234"/>
      <c r="C235" s="235"/>
      <c r="D235" s="218" t="s">
        <v>146</v>
      </c>
      <c r="E235" s="236" t="s">
        <v>21</v>
      </c>
      <c r="F235" s="237" t="s">
        <v>148</v>
      </c>
      <c r="G235" s="235"/>
      <c r="H235" s="238">
        <v>32.085000000000001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4" t="s">
        <v>146</v>
      </c>
      <c r="AU235" s="244" t="s">
        <v>84</v>
      </c>
      <c r="AV235" s="14" t="s">
        <v>142</v>
      </c>
      <c r="AW235" s="14" t="s">
        <v>34</v>
      </c>
      <c r="AX235" s="14" t="s">
        <v>81</v>
      </c>
      <c r="AY235" s="244" t="s">
        <v>135</v>
      </c>
    </row>
    <row r="236" s="12" customFormat="1" ht="22.8" customHeight="1">
      <c r="A236" s="12"/>
      <c r="B236" s="189"/>
      <c r="C236" s="190"/>
      <c r="D236" s="191" t="s">
        <v>72</v>
      </c>
      <c r="E236" s="203" t="s">
        <v>558</v>
      </c>
      <c r="F236" s="203" t="s">
        <v>559</v>
      </c>
      <c r="G236" s="190"/>
      <c r="H236" s="190"/>
      <c r="I236" s="193"/>
      <c r="J236" s="204">
        <f>BK236</f>
        <v>0</v>
      </c>
      <c r="K236" s="190"/>
      <c r="L236" s="195"/>
      <c r="M236" s="196"/>
      <c r="N236" s="197"/>
      <c r="O236" s="197"/>
      <c r="P236" s="198">
        <f>SUM(P237:P245)</f>
        <v>0</v>
      </c>
      <c r="Q236" s="197"/>
      <c r="R236" s="198">
        <f>SUM(R237:R245)</f>
        <v>0</v>
      </c>
      <c r="S236" s="197"/>
      <c r="T236" s="199">
        <f>SUM(T237:T245)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0" t="s">
        <v>81</v>
      </c>
      <c r="AT236" s="201" t="s">
        <v>72</v>
      </c>
      <c r="AU236" s="201" t="s">
        <v>81</v>
      </c>
      <c r="AY236" s="200" t="s">
        <v>135</v>
      </c>
      <c r="BK236" s="202">
        <f>SUM(BK237:BK245)</f>
        <v>0</v>
      </c>
    </row>
    <row r="237" s="2" customFormat="1">
      <c r="A237" s="39"/>
      <c r="B237" s="40"/>
      <c r="C237" s="205" t="s">
        <v>337</v>
      </c>
      <c r="D237" s="205" t="s">
        <v>137</v>
      </c>
      <c r="E237" s="206" t="s">
        <v>561</v>
      </c>
      <c r="F237" s="207" t="s">
        <v>562</v>
      </c>
      <c r="G237" s="208" t="s">
        <v>563</v>
      </c>
      <c r="H237" s="209">
        <v>0.20399999999999999</v>
      </c>
      <c r="I237" s="210"/>
      <c r="J237" s="211">
        <f>ROUND(I237*H237,2)</f>
        <v>0</v>
      </c>
      <c r="K237" s="207" t="s">
        <v>141</v>
      </c>
      <c r="L237" s="45"/>
      <c r="M237" s="212" t="s">
        <v>21</v>
      </c>
      <c r="N237" s="213" t="s">
        <v>44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142</v>
      </c>
      <c r="AT237" s="216" t="s">
        <v>137</v>
      </c>
      <c r="AU237" s="216" t="s">
        <v>84</v>
      </c>
      <c r="AY237" s="18" t="s">
        <v>135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81</v>
      </c>
      <c r="BK237" s="217">
        <f>ROUND(I237*H237,2)</f>
        <v>0</v>
      </c>
      <c r="BL237" s="18" t="s">
        <v>142</v>
      </c>
      <c r="BM237" s="216" t="s">
        <v>726</v>
      </c>
    </row>
    <row r="238" s="2" customFormat="1">
      <c r="A238" s="39"/>
      <c r="B238" s="40"/>
      <c r="C238" s="41"/>
      <c r="D238" s="218" t="s">
        <v>144</v>
      </c>
      <c r="E238" s="41"/>
      <c r="F238" s="219" t="s">
        <v>565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144</v>
      </c>
      <c r="AU238" s="18" t="s">
        <v>84</v>
      </c>
    </row>
    <row r="239" s="13" customFormat="1">
      <c r="A239" s="13"/>
      <c r="B239" s="223"/>
      <c r="C239" s="224"/>
      <c r="D239" s="218" t="s">
        <v>146</v>
      </c>
      <c r="E239" s="225" t="s">
        <v>21</v>
      </c>
      <c r="F239" s="226" t="s">
        <v>692</v>
      </c>
      <c r="G239" s="224"/>
      <c r="H239" s="227">
        <v>0.20399999999999999</v>
      </c>
      <c r="I239" s="228"/>
      <c r="J239" s="224"/>
      <c r="K239" s="224"/>
      <c r="L239" s="229"/>
      <c r="M239" s="230"/>
      <c r="N239" s="231"/>
      <c r="O239" s="231"/>
      <c r="P239" s="231"/>
      <c r="Q239" s="231"/>
      <c r="R239" s="231"/>
      <c r="S239" s="231"/>
      <c r="T239" s="23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3" t="s">
        <v>146</v>
      </c>
      <c r="AU239" s="233" t="s">
        <v>84</v>
      </c>
      <c r="AV239" s="13" t="s">
        <v>84</v>
      </c>
      <c r="AW239" s="13" t="s">
        <v>34</v>
      </c>
      <c r="AX239" s="13" t="s">
        <v>73</v>
      </c>
      <c r="AY239" s="233" t="s">
        <v>135</v>
      </c>
    </row>
    <row r="240" s="14" customFormat="1">
      <c r="A240" s="14"/>
      <c r="B240" s="234"/>
      <c r="C240" s="235"/>
      <c r="D240" s="218" t="s">
        <v>146</v>
      </c>
      <c r="E240" s="236" t="s">
        <v>21</v>
      </c>
      <c r="F240" s="237" t="s">
        <v>148</v>
      </c>
      <c r="G240" s="235"/>
      <c r="H240" s="238">
        <v>0.20399999999999999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4" t="s">
        <v>146</v>
      </c>
      <c r="AU240" s="244" t="s">
        <v>84</v>
      </c>
      <c r="AV240" s="14" t="s">
        <v>142</v>
      </c>
      <c r="AW240" s="14" t="s">
        <v>34</v>
      </c>
      <c r="AX240" s="14" t="s">
        <v>81</v>
      </c>
      <c r="AY240" s="244" t="s">
        <v>135</v>
      </c>
    </row>
    <row r="241" s="2" customFormat="1">
      <c r="A241" s="39"/>
      <c r="B241" s="40"/>
      <c r="C241" s="205" t="s">
        <v>342</v>
      </c>
      <c r="D241" s="205" t="s">
        <v>137</v>
      </c>
      <c r="E241" s="206" t="s">
        <v>569</v>
      </c>
      <c r="F241" s="207" t="s">
        <v>570</v>
      </c>
      <c r="G241" s="208" t="s">
        <v>563</v>
      </c>
      <c r="H241" s="209">
        <v>0.76800000000000002</v>
      </c>
      <c r="I241" s="210"/>
      <c r="J241" s="211">
        <f>ROUND(I241*H241,2)</f>
        <v>0</v>
      </c>
      <c r="K241" s="207" t="s">
        <v>141</v>
      </c>
      <c r="L241" s="45"/>
      <c r="M241" s="212" t="s">
        <v>21</v>
      </c>
      <c r="N241" s="213" t="s">
        <v>44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142</v>
      </c>
      <c r="AT241" s="216" t="s">
        <v>137</v>
      </c>
      <c r="AU241" s="216" t="s">
        <v>84</v>
      </c>
      <c r="AY241" s="18" t="s">
        <v>135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81</v>
      </c>
      <c r="BK241" s="217">
        <f>ROUND(I241*H241,2)</f>
        <v>0</v>
      </c>
      <c r="BL241" s="18" t="s">
        <v>142</v>
      </c>
      <c r="BM241" s="216" t="s">
        <v>727</v>
      </c>
    </row>
    <row r="242" s="2" customFormat="1">
      <c r="A242" s="39"/>
      <c r="B242" s="40"/>
      <c r="C242" s="41"/>
      <c r="D242" s="218" t="s">
        <v>144</v>
      </c>
      <c r="E242" s="41"/>
      <c r="F242" s="219" t="s">
        <v>572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144</v>
      </c>
      <c r="AU242" s="18" t="s">
        <v>84</v>
      </c>
    </row>
    <row r="243" s="15" customFormat="1">
      <c r="A243" s="15"/>
      <c r="B243" s="255"/>
      <c r="C243" s="256"/>
      <c r="D243" s="218" t="s">
        <v>146</v>
      </c>
      <c r="E243" s="257" t="s">
        <v>21</v>
      </c>
      <c r="F243" s="258" t="s">
        <v>573</v>
      </c>
      <c r="G243" s="256"/>
      <c r="H243" s="257" t="s">
        <v>21</v>
      </c>
      <c r="I243" s="259"/>
      <c r="J243" s="256"/>
      <c r="K243" s="256"/>
      <c r="L243" s="260"/>
      <c r="M243" s="261"/>
      <c r="N243" s="262"/>
      <c r="O243" s="262"/>
      <c r="P243" s="262"/>
      <c r="Q243" s="262"/>
      <c r="R243" s="262"/>
      <c r="S243" s="262"/>
      <c r="T243" s="263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4" t="s">
        <v>146</v>
      </c>
      <c r="AU243" s="264" t="s">
        <v>84</v>
      </c>
      <c r="AV243" s="15" t="s">
        <v>81</v>
      </c>
      <c r="AW243" s="15" t="s">
        <v>34</v>
      </c>
      <c r="AX243" s="15" t="s">
        <v>73</v>
      </c>
      <c r="AY243" s="264" t="s">
        <v>135</v>
      </c>
    </row>
    <row r="244" s="13" customFormat="1">
      <c r="A244" s="13"/>
      <c r="B244" s="223"/>
      <c r="C244" s="224"/>
      <c r="D244" s="218" t="s">
        <v>146</v>
      </c>
      <c r="E244" s="225" t="s">
        <v>21</v>
      </c>
      <c r="F244" s="226" t="s">
        <v>694</v>
      </c>
      <c r="G244" s="224"/>
      <c r="H244" s="227">
        <v>0.76800000000000002</v>
      </c>
      <c r="I244" s="228"/>
      <c r="J244" s="224"/>
      <c r="K244" s="224"/>
      <c r="L244" s="229"/>
      <c r="M244" s="230"/>
      <c r="N244" s="231"/>
      <c r="O244" s="231"/>
      <c r="P244" s="231"/>
      <c r="Q244" s="231"/>
      <c r="R244" s="231"/>
      <c r="S244" s="231"/>
      <c r="T244" s="23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3" t="s">
        <v>146</v>
      </c>
      <c r="AU244" s="233" t="s">
        <v>84</v>
      </c>
      <c r="AV244" s="13" t="s">
        <v>84</v>
      </c>
      <c r="AW244" s="13" t="s">
        <v>34</v>
      </c>
      <c r="AX244" s="13" t="s">
        <v>73</v>
      </c>
      <c r="AY244" s="233" t="s">
        <v>135</v>
      </c>
    </row>
    <row r="245" s="14" customFormat="1">
      <c r="A245" s="14"/>
      <c r="B245" s="234"/>
      <c r="C245" s="235"/>
      <c r="D245" s="218" t="s">
        <v>146</v>
      </c>
      <c r="E245" s="236" t="s">
        <v>21</v>
      </c>
      <c r="F245" s="237" t="s">
        <v>148</v>
      </c>
      <c r="G245" s="235"/>
      <c r="H245" s="238">
        <v>0.76800000000000002</v>
      </c>
      <c r="I245" s="239"/>
      <c r="J245" s="235"/>
      <c r="K245" s="235"/>
      <c r="L245" s="240"/>
      <c r="M245" s="265"/>
      <c r="N245" s="266"/>
      <c r="O245" s="266"/>
      <c r="P245" s="266"/>
      <c r="Q245" s="266"/>
      <c r="R245" s="266"/>
      <c r="S245" s="266"/>
      <c r="T245" s="26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4" t="s">
        <v>146</v>
      </c>
      <c r="AU245" s="244" t="s">
        <v>84</v>
      </c>
      <c r="AV245" s="14" t="s">
        <v>142</v>
      </c>
      <c r="AW245" s="14" t="s">
        <v>34</v>
      </c>
      <c r="AX245" s="14" t="s">
        <v>81</v>
      </c>
      <c r="AY245" s="244" t="s">
        <v>135</v>
      </c>
    </row>
    <row r="246" s="2" customFormat="1" ht="6.96" customHeight="1">
      <c r="A246" s="39"/>
      <c r="B246" s="60"/>
      <c r="C246" s="61"/>
      <c r="D246" s="61"/>
      <c r="E246" s="61"/>
      <c r="F246" s="61"/>
      <c r="G246" s="61"/>
      <c r="H246" s="61"/>
      <c r="I246" s="61"/>
      <c r="J246" s="61"/>
      <c r="K246" s="61"/>
      <c r="L246" s="45"/>
      <c r="M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</row>
  </sheetData>
  <sheetProtection sheet="1" autoFilter="0" formatColumns="0" formatRows="0" objects="1" scenarios="1" spinCount="100000" saltValue="dFODXuXVfCywwOqY79FORVWbosaJEyTghj4xNsdM8zSHHbr5kzQhkZZyMeLuVxCrJ0a1cmNjl02H2s7wlUKK4Q==" hashValue="r7mAcGpXoF65twnAJJCjlF9ht5hvrvzvB+a01ieA/g0RMViO34LKaK/aY2LI7SFQ3+CIYdvxbOXYZMf33ZmioA==" algorithmName="SHA-512" password="CC35"/>
  <autoFilter ref="C81:K24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Interakční prvek IP1 a krajinná zeleň KZ1 k.ú.Kouty u Poděbrad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728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83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109</v>
      </c>
      <c r="G12" s="39"/>
      <c r="H12" s="39"/>
      <c r="I12" s="133" t="s">
        <v>24</v>
      </c>
      <c r="J12" s="138" t="str">
        <f>'Rekapitulace stavby'!AN8</f>
        <v>30. 7. 2021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ROUND((SUM(BE82:BE134)),  2)</f>
        <v>0</v>
      </c>
      <c r="G33" s="39"/>
      <c r="H33" s="39"/>
      <c r="I33" s="149">
        <v>0.20999999999999999</v>
      </c>
      <c r="J33" s="148">
        <f>ROUND(((SUM(BE82:BE134))*I33),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ROUND((SUM(BF82:BF134)),  2)</f>
        <v>0</v>
      </c>
      <c r="G34" s="39"/>
      <c r="H34" s="39"/>
      <c r="I34" s="149">
        <v>0.14999999999999999</v>
      </c>
      <c r="J34" s="148">
        <f>ROUND(((SUM(BF82:BF134))*I34),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ROUND((SUM(BG82:BG134)),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ROUND((SUM(BH82:BH134)),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ROUND((SUM(BI82:BI134)),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Interakční prvek IP1 a krajinná zeleň KZ1 k.ú.Kouty u Poděbrad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801.3 - Interakční prvek IP1 - Následná péče o výsadby a trávník 3.rok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Polní cesta VC1</v>
      </c>
      <c r="G52" s="41"/>
      <c r="H52" s="41"/>
      <c r="I52" s="33" t="s">
        <v>24</v>
      </c>
      <c r="J52" s="73" t="str">
        <f>IF(J12="","",J12)</f>
        <v>30. 7. 2021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ČR-SPÚ,Krajský pozemkový úřad pro Středočeský kraj</v>
      </c>
      <c r="G54" s="41"/>
      <c r="H54" s="41"/>
      <c r="I54" s="33" t="s">
        <v>32</v>
      </c>
      <c r="J54" s="37" t="str">
        <f>E21</f>
        <v>VDI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Ing.Baladová Z.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117</v>
      </c>
      <c r="E62" s="175"/>
      <c r="F62" s="175"/>
      <c r="G62" s="175"/>
      <c r="H62" s="175"/>
      <c r="I62" s="175"/>
      <c r="J62" s="176">
        <f>J125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121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Interakční prvek IP1 a krajinná zeleň KZ1 k.ú.Kouty u Poděbrad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107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801.3 - Interakční prvek IP1 - Následná péče o výsadby a trávník 3.rok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22</v>
      </c>
      <c r="D76" s="41"/>
      <c r="E76" s="41"/>
      <c r="F76" s="28" t="str">
        <f>F12</f>
        <v>Polní cesta VC1</v>
      </c>
      <c r="G76" s="41"/>
      <c r="H76" s="41"/>
      <c r="I76" s="33" t="s">
        <v>24</v>
      </c>
      <c r="J76" s="73" t="str">
        <f>IF(J12="","",J12)</f>
        <v>30. 7. 2021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26</v>
      </c>
      <c r="D78" s="41"/>
      <c r="E78" s="41"/>
      <c r="F78" s="28" t="str">
        <f>E15</f>
        <v>ČR-SPÚ,Krajský pozemkový úřad pro Středočeský kraj</v>
      </c>
      <c r="G78" s="41"/>
      <c r="H78" s="41"/>
      <c r="I78" s="33" t="s">
        <v>32</v>
      </c>
      <c r="J78" s="37" t="str">
        <f>E21</f>
        <v>VDI Projekt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30</v>
      </c>
      <c r="D79" s="41"/>
      <c r="E79" s="41"/>
      <c r="F79" s="28" t="str">
        <f>IF(E18="","",E18)</f>
        <v>Vyplň údaj</v>
      </c>
      <c r="G79" s="41"/>
      <c r="H79" s="41"/>
      <c r="I79" s="33" t="s">
        <v>35</v>
      </c>
      <c r="J79" s="37" t="str">
        <f>E24</f>
        <v>Ing.Baladová Z.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122</v>
      </c>
      <c r="D81" s="181" t="s">
        <v>58</v>
      </c>
      <c r="E81" s="181" t="s">
        <v>54</v>
      </c>
      <c r="F81" s="181" t="s">
        <v>55</v>
      </c>
      <c r="G81" s="181" t="s">
        <v>123</v>
      </c>
      <c r="H81" s="181" t="s">
        <v>124</v>
      </c>
      <c r="I81" s="181" t="s">
        <v>125</v>
      </c>
      <c r="J81" s="181" t="s">
        <v>112</v>
      </c>
      <c r="K81" s="182" t="s">
        <v>126</v>
      </c>
      <c r="L81" s="183"/>
      <c r="M81" s="93" t="s">
        <v>21</v>
      </c>
      <c r="N81" s="94" t="s">
        <v>43</v>
      </c>
      <c r="O81" s="94" t="s">
        <v>127</v>
      </c>
      <c r="P81" s="94" t="s">
        <v>128</v>
      </c>
      <c r="Q81" s="94" t="s">
        <v>129</v>
      </c>
      <c r="R81" s="94" t="s">
        <v>130</v>
      </c>
      <c r="S81" s="94" t="s">
        <v>131</v>
      </c>
      <c r="T81" s="95" t="s">
        <v>132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133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0.0067000000000000002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72</v>
      </c>
      <c r="AU82" s="18" t="s">
        <v>113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72</v>
      </c>
      <c r="E83" s="192" t="s">
        <v>134</v>
      </c>
      <c r="F83" s="192" t="s">
        <v>134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P84+P125</f>
        <v>0</v>
      </c>
      <c r="Q83" s="197"/>
      <c r="R83" s="198">
        <f>R84+R125</f>
        <v>0.0067000000000000002</v>
      </c>
      <c r="S83" s="197"/>
      <c r="T83" s="199">
        <f>T84+T125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73</v>
      </c>
      <c r="AY83" s="200" t="s">
        <v>135</v>
      </c>
      <c r="BK83" s="202">
        <f>BK84+BK125</f>
        <v>0</v>
      </c>
    </row>
    <row r="84" s="12" customFormat="1" ht="22.8" customHeight="1">
      <c r="A84" s="12"/>
      <c r="B84" s="189"/>
      <c r="C84" s="190"/>
      <c r="D84" s="191" t="s">
        <v>72</v>
      </c>
      <c r="E84" s="203" t="s">
        <v>81</v>
      </c>
      <c r="F84" s="203" t="s">
        <v>136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SUM(P85:P124)</f>
        <v>0</v>
      </c>
      <c r="Q84" s="197"/>
      <c r="R84" s="198">
        <f>SUM(R85:R124)</f>
        <v>0.0067000000000000002</v>
      </c>
      <c r="S84" s="197"/>
      <c r="T84" s="199">
        <f>SUM(T85:T124)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81</v>
      </c>
      <c r="AT84" s="201" t="s">
        <v>72</v>
      </c>
      <c r="AU84" s="201" t="s">
        <v>81</v>
      </c>
      <c r="AY84" s="200" t="s">
        <v>135</v>
      </c>
      <c r="BK84" s="202">
        <f>SUM(BK85:BK124)</f>
        <v>0</v>
      </c>
    </row>
    <row r="85" s="2" customFormat="1" ht="16.5" customHeight="1">
      <c r="A85" s="39"/>
      <c r="B85" s="40"/>
      <c r="C85" s="205" t="s">
        <v>81</v>
      </c>
      <c r="D85" s="205" t="s">
        <v>137</v>
      </c>
      <c r="E85" s="206" t="s">
        <v>138</v>
      </c>
      <c r="F85" s="207" t="s">
        <v>139</v>
      </c>
      <c r="G85" s="208" t="s">
        <v>140</v>
      </c>
      <c r="H85" s="209">
        <v>2194</v>
      </c>
      <c r="I85" s="210"/>
      <c r="J85" s="211">
        <f>ROUND(I85*H85,2)</f>
        <v>0</v>
      </c>
      <c r="K85" s="207" t="s">
        <v>141</v>
      </c>
      <c r="L85" s="45"/>
      <c r="M85" s="212" t="s">
        <v>21</v>
      </c>
      <c r="N85" s="213" t="s">
        <v>44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142</v>
      </c>
      <c r="AT85" s="216" t="s">
        <v>137</v>
      </c>
      <c r="AU85" s="216" t="s">
        <v>84</v>
      </c>
      <c r="AY85" s="18" t="s">
        <v>135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81</v>
      </c>
      <c r="BK85" s="217">
        <f>ROUND(I85*H85,2)</f>
        <v>0</v>
      </c>
      <c r="BL85" s="18" t="s">
        <v>142</v>
      </c>
      <c r="BM85" s="216" t="s">
        <v>143</v>
      </c>
    </row>
    <row r="86" s="2" customFormat="1">
      <c r="A86" s="39"/>
      <c r="B86" s="40"/>
      <c r="C86" s="41"/>
      <c r="D86" s="218" t="s">
        <v>144</v>
      </c>
      <c r="E86" s="41"/>
      <c r="F86" s="219" t="s">
        <v>145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144</v>
      </c>
      <c r="AU86" s="18" t="s">
        <v>84</v>
      </c>
    </row>
    <row r="87" s="13" customFormat="1">
      <c r="A87" s="13"/>
      <c r="B87" s="223"/>
      <c r="C87" s="224"/>
      <c r="D87" s="218" t="s">
        <v>146</v>
      </c>
      <c r="E87" s="225" t="s">
        <v>21</v>
      </c>
      <c r="F87" s="226" t="s">
        <v>607</v>
      </c>
      <c r="G87" s="224"/>
      <c r="H87" s="227">
        <v>2060</v>
      </c>
      <c r="I87" s="228"/>
      <c r="J87" s="224"/>
      <c r="K87" s="224"/>
      <c r="L87" s="229"/>
      <c r="M87" s="230"/>
      <c r="N87" s="231"/>
      <c r="O87" s="231"/>
      <c r="P87" s="231"/>
      <c r="Q87" s="231"/>
      <c r="R87" s="231"/>
      <c r="S87" s="231"/>
      <c r="T87" s="232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3" t="s">
        <v>146</v>
      </c>
      <c r="AU87" s="233" t="s">
        <v>84</v>
      </c>
      <c r="AV87" s="13" t="s">
        <v>84</v>
      </c>
      <c r="AW87" s="13" t="s">
        <v>34</v>
      </c>
      <c r="AX87" s="13" t="s">
        <v>73</v>
      </c>
      <c r="AY87" s="233" t="s">
        <v>135</v>
      </c>
    </row>
    <row r="88" s="13" customFormat="1">
      <c r="A88" s="13"/>
      <c r="B88" s="223"/>
      <c r="C88" s="224"/>
      <c r="D88" s="218" t="s">
        <v>146</v>
      </c>
      <c r="E88" s="225" t="s">
        <v>21</v>
      </c>
      <c r="F88" s="226" t="s">
        <v>608</v>
      </c>
      <c r="G88" s="224"/>
      <c r="H88" s="227">
        <v>134</v>
      </c>
      <c r="I88" s="228"/>
      <c r="J88" s="224"/>
      <c r="K88" s="224"/>
      <c r="L88" s="229"/>
      <c r="M88" s="230"/>
      <c r="N88" s="231"/>
      <c r="O88" s="231"/>
      <c r="P88" s="231"/>
      <c r="Q88" s="231"/>
      <c r="R88" s="231"/>
      <c r="S88" s="231"/>
      <c r="T88" s="23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3" t="s">
        <v>146</v>
      </c>
      <c r="AU88" s="233" t="s">
        <v>84</v>
      </c>
      <c r="AV88" s="13" t="s">
        <v>84</v>
      </c>
      <c r="AW88" s="13" t="s">
        <v>34</v>
      </c>
      <c r="AX88" s="13" t="s">
        <v>73</v>
      </c>
      <c r="AY88" s="233" t="s">
        <v>135</v>
      </c>
    </row>
    <row r="89" s="14" customFormat="1">
      <c r="A89" s="14"/>
      <c r="B89" s="234"/>
      <c r="C89" s="235"/>
      <c r="D89" s="218" t="s">
        <v>146</v>
      </c>
      <c r="E89" s="236" t="s">
        <v>21</v>
      </c>
      <c r="F89" s="237" t="s">
        <v>148</v>
      </c>
      <c r="G89" s="235"/>
      <c r="H89" s="238">
        <v>2194</v>
      </c>
      <c r="I89" s="239"/>
      <c r="J89" s="235"/>
      <c r="K89" s="235"/>
      <c r="L89" s="240"/>
      <c r="M89" s="241"/>
      <c r="N89" s="242"/>
      <c r="O89" s="242"/>
      <c r="P89" s="242"/>
      <c r="Q89" s="242"/>
      <c r="R89" s="242"/>
      <c r="S89" s="242"/>
      <c r="T89" s="243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4" t="s">
        <v>146</v>
      </c>
      <c r="AU89" s="244" t="s">
        <v>84</v>
      </c>
      <c r="AV89" s="14" t="s">
        <v>142</v>
      </c>
      <c r="AW89" s="14" t="s">
        <v>34</v>
      </c>
      <c r="AX89" s="14" t="s">
        <v>81</v>
      </c>
      <c r="AY89" s="244" t="s">
        <v>135</v>
      </c>
    </row>
    <row r="90" s="2" customFormat="1" ht="16.5" customHeight="1">
      <c r="A90" s="39"/>
      <c r="B90" s="40"/>
      <c r="C90" s="205" t="s">
        <v>84</v>
      </c>
      <c r="D90" s="205" t="s">
        <v>137</v>
      </c>
      <c r="E90" s="206" t="s">
        <v>637</v>
      </c>
      <c r="F90" s="207" t="s">
        <v>638</v>
      </c>
      <c r="G90" s="208" t="s">
        <v>167</v>
      </c>
      <c r="H90" s="209">
        <v>134</v>
      </c>
      <c r="I90" s="210"/>
      <c r="J90" s="211">
        <f>ROUND(I90*H90,2)</f>
        <v>0</v>
      </c>
      <c r="K90" s="207" t="s">
        <v>21</v>
      </c>
      <c r="L90" s="45"/>
      <c r="M90" s="212" t="s">
        <v>21</v>
      </c>
      <c r="N90" s="213" t="s">
        <v>44</v>
      </c>
      <c r="O90" s="85"/>
      <c r="P90" s="214">
        <f>O90*H90</f>
        <v>0</v>
      </c>
      <c r="Q90" s="214">
        <v>5.0000000000000002E-05</v>
      </c>
      <c r="R90" s="214">
        <f>Q90*H90</f>
        <v>0.0067000000000000002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142</v>
      </c>
      <c r="AT90" s="216" t="s">
        <v>137</v>
      </c>
      <c r="AU90" s="216" t="s">
        <v>84</v>
      </c>
      <c r="AY90" s="18" t="s">
        <v>135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81</v>
      </c>
      <c r="BK90" s="217">
        <f>ROUND(I90*H90,2)</f>
        <v>0</v>
      </c>
      <c r="BL90" s="18" t="s">
        <v>142</v>
      </c>
      <c r="BM90" s="216" t="s">
        <v>639</v>
      </c>
    </row>
    <row r="91" s="2" customFormat="1">
      <c r="A91" s="39"/>
      <c r="B91" s="40"/>
      <c r="C91" s="41"/>
      <c r="D91" s="218" t="s">
        <v>144</v>
      </c>
      <c r="E91" s="41"/>
      <c r="F91" s="219" t="s">
        <v>370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144</v>
      </c>
      <c r="AU91" s="18" t="s">
        <v>84</v>
      </c>
    </row>
    <row r="92" s="13" customFormat="1">
      <c r="A92" s="13"/>
      <c r="B92" s="223"/>
      <c r="C92" s="224"/>
      <c r="D92" s="218" t="s">
        <v>146</v>
      </c>
      <c r="E92" s="225" t="s">
        <v>21</v>
      </c>
      <c r="F92" s="226" t="s">
        <v>712</v>
      </c>
      <c r="G92" s="224"/>
      <c r="H92" s="227">
        <v>134</v>
      </c>
      <c r="I92" s="228"/>
      <c r="J92" s="224"/>
      <c r="K92" s="224"/>
      <c r="L92" s="229"/>
      <c r="M92" s="230"/>
      <c r="N92" s="231"/>
      <c r="O92" s="231"/>
      <c r="P92" s="231"/>
      <c r="Q92" s="231"/>
      <c r="R92" s="231"/>
      <c r="S92" s="231"/>
      <c r="T92" s="23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3" t="s">
        <v>146</v>
      </c>
      <c r="AU92" s="233" t="s">
        <v>84</v>
      </c>
      <c r="AV92" s="13" t="s">
        <v>84</v>
      </c>
      <c r="AW92" s="13" t="s">
        <v>34</v>
      </c>
      <c r="AX92" s="13" t="s">
        <v>73</v>
      </c>
      <c r="AY92" s="233" t="s">
        <v>135</v>
      </c>
    </row>
    <row r="93" s="14" customFormat="1">
      <c r="A93" s="14"/>
      <c r="B93" s="234"/>
      <c r="C93" s="235"/>
      <c r="D93" s="218" t="s">
        <v>146</v>
      </c>
      <c r="E93" s="236" t="s">
        <v>21</v>
      </c>
      <c r="F93" s="237" t="s">
        <v>148</v>
      </c>
      <c r="G93" s="235"/>
      <c r="H93" s="238">
        <v>134</v>
      </c>
      <c r="I93" s="239"/>
      <c r="J93" s="235"/>
      <c r="K93" s="235"/>
      <c r="L93" s="240"/>
      <c r="M93" s="241"/>
      <c r="N93" s="242"/>
      <c r="O93" s="242"/>
      <c r="P93" s="242"/>
      <c r="Q93" s="242"/>
      <c r="R93" s="242"/>
      <c r="S93" s="242"/>
      <c r="T93" s="24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4" t="s">
        <v>146</v>
      </c>
      <c r="AU93" s="244" t="s">
        <v>84</v>
      </c>
      <c r="AV93" s="14" t="s">
        <v>142</v>
      </c>
      <c r="AW93" s="14" t="s">
        <v>34</v>
      </c>
      <c r="AX93" s="14" t="s">
        <v>81</v>
      </c>
      <c r="AY93" s="244" t="s">
        <v>135</v>
      </c>
    </row>
    <row r="94" s="2" customFormat="1" ht="16.5" customHeight="1">
      <c r="A94" s="39"/>
      <c r="B94" s="40"/>
      <c r="C94" s="205" t="s">
        <v>153</v>
      </c>
      <c r="D94" s="205" t="s">
        <v>137</v>
      </c>
      <c r="E94" s="206" t="s">
        <v>651</v>
      </c>
      <c r="F94" s="207" t="s">
        <v>652</v>
      </c>
      <c r="G94" s="208" t="s">
        <v>167</v>
      </c>
      <c r="H94" s="209">
        <v>24</v>
      </c>
      <c r="I94" s="210"/>
      <c r="J94" s="211">
        <f>ROUND(I94*H94,2)</f>
        <v>0</v>
      </c>
      <c r="K94" s="207" t="s">
        <v>141</v>
      </c>
      <c r="L94" s="45"/>
      <c r="M94" s="212" t="s">
        <v>21</v>
      </c>
      <c r="N94" s="213" t="s">
        <v>44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142</v>
      </c>
      <c r="AT94" s="216" t="s">
        <v>137</v>
      </c>
      <c r="AU94" s="216" t="s">
        <v>84</v>
      </c>
      <c r="AY94" s="18" t="s">
        <v>135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81</v>
      </c>
      <c r="BK94" s="217">
        <f>ROUND(I94*H94,2)</f>
        <v>0</v>
      </c>
      <c r="BL94" s="18" t="s">
        <v>142</v>
      </c>
      <c r="BM94" s="216" t="s">
        <v>653</v>
      </c>
    </row>
    <row r="95" s="2" customFormat="1">
      <c r="A95" s="39"/>
      <c r="B95" s="40"/>
      <c r="C95" s="41"/>
      <c r="D95" s="218" t="s">
        <v>144</v>
      </c>
      <c r="E95" s="41"/>
      <c r="F95" s="219" t="s">
        <v>654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144</v>
      </c>
      <c r="AU95" s="18" t="s">
        <v>84</v>
      </c>
    </row>
    <row r="96" s="13" customFormat="1">
      <c r="A96" s="13"/>
      <c r="B96" s="223"/>
      <c r="C96" s="224"/>
      <c r="D96" s="218" t="s">
        <v>146</v>
      </c>
      <c r="E96" s="225" t="s">
        <v>21</v>
      </c>
      <c r="F96" s="226" t="s">
        <v>371</v>
      </c>
      <c r="G96" s="224"/>
      <c r="H96" s="227">
        <v>24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146</v>
      </c>
      <c r="AU96" s="233" t="s">
        <v>84</v>
      </c>
      <c r="AV96" s="13" t="s">
        <v>84</v>
      </c>
      <c r="AW96" s="13" t="s">
        <v>34</v>
      </c>
      <c r="AX96" s="13" t="s">
        <v>73</v>
      </c>
      <c r="AY96" s="233" t="s">
        <v>135</v>
      </c>
    </row>
    <row r="97" s="14" customFormat="1">
      <c r="A97" s="14"/>
      <c r="B97" s="234"/>
      <c r="C97" s="235"/>
      <c r="D97" s="218" t="s">
        <v>146</v>
      </c>
      <c r="E97" s="236" t="s">
        <v>21</v>
      </c>
      <c r="F97" s="237" t="s">
        <v>148</v>
      </c>
      <c r="G97" s="235"/>
      <c r="H97" s="238">
        <v>24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146</v>
      </c>
      <c r="AU97" s="244" t="s">
        <v>84</v>
      </c>
      <c r="AV97" s="14" t="s">
        <v>142</v>
      </c>
      <c r="AW97" s="14" t="s">
        <v>34</v>
      </c>
      <c r="AX97" s="14" t="s">
        <v>81</v>
      </c>
      <c r="AY97" s="244" t="s">
        <v>135</v>
      </c>
    </row>
    <row r="98" s="2" customFormat="1" ht="21.75" customHeight="1">
      <c r="A98" s="39"/>
      <c r="B98" s="40"/>
      <c r="C98" s="205" t="s">
        <v>142</v>
      </c>
      <c r="D98" s="205" t="s">
        <v>137</v>
      </c>
      <c r="E98" s="206" t="s">
        <v>460</v>
      </c>
      <c r="F98" s="207" t="s">
        <v>461</v>
      </c>
      <c r="G98" s="208" t="s">
        <v>167</v>
      </c>
      <c r="H98" s="209">
        <v>110</v>
      </c>
      <c r="I98" s="210"/>
      <c r="J98" s="211">
        <f>ROUND(I98*H98,2)</f>
        <v>0</v>
      </c>
      <c r="K98" s="207" t="s">
        <v>141</v>
      </c>
      <c r="L98" s="45"/>
      <c r="M98" s="212" t="s">
        <v>21</v>
      </c>
      <c r="N98" s="213" t="s">
        <v>44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142</v>
      </c>
      <c r="AT98" s="216" t="s">
        <v>137</v>
      </c>
      <c r="AU98" s="216" t="s">
        <v>84</v>
      </c>
      <c r="AY98" s="18" t="s">
        <v>135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142</v>
      </c>
      <c r="BM98" s="216" t="s">
        <v>462</v>
      </c>
    </row>
    <row r="99" s="2" customFormat="1">
      <c r="A99" s="39"/>
      <c r="B99" s="40"/>
      <c r="C99" s="41"/>
      <c r="D99" s="218" t="s">
        <v>144</v>
      </c>
      <c r="E99" s="41"/>
      <c r="F99" s="219" t="s">
        <v>463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144</v>
      </c>
      <c r="AU99" s="18" t="s">
        <v>84</v>
      </c>
    </row>
    <row r="100" s="13" customFormat="1">
      <c r="A100" s="13"/>
      <c r="B100" s="223"/>
      <c r="C100" s="224"/>
      <c r="D100" s="218" t="s">
        <v>146</v>
      </c>
      <c r="E100" s="225" t="s">
        <v>21</v>
      </c>
      <c r="F100" s="226" t="s">
        <v>290</v>
      </c>
      <c r="G100" s="224"/>
      <c r="H100" s="227">
        <v>23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146</v>
      </c>
      <c r="AU100" s="233" t="s">
        <v>84</v>
      </c>
      <c r="AV100" s="13" t="s">
        <v>84</v>
      </c>
      <c r="AW100" s="13" t="s">
        <v>34</v>
      </c>
      <c r="AX100" s="13" t="s">
        <v>73</v>
      </c>
      <c r="AY100" s="233" t="s">
        <v>135</v>
      </c>
    </row>
    <row r="101" s="13" customFormat="1">
      <c r="A101" s="13"/>
      <c r="B101" s="223"/>
      <c r="C101" s="224"/>
      <c r="D101" s="218" t="s">
        <v>146</v>
      </c>
      <c r="E101" s="225" t="s">
        <v>21</v>
      </c>
      <c r="F101" s="226" t="s">
        <v>291</v>
      </c>
      <c r="G101" s="224"/>
      <c r="H101" s="227">
        <v>87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146</v>
      </c>
      <c r="AU101" s="233" t="s">
        <v>84</v>
      </c>
      <c r="AV101" s="13" t="s">
        <v>84</v>
      </c>
      <c r="AW101" s="13" t="s">
        <v>34</v>
      </c>
      <c r="AX101" s="13" t="s">
        <v>73</v>
      </c>
      <c r="AY101" s="233" t="s">
        <v>135</v>
      </c>
    </row>
    <row r="102" s="14" customFormat="1">
      <c r="A102" s="14"/>
      <c r="B102" s="234"/>
      <c r="C102" s="235"/>
      <c r="D102" s="218" t="s">
        <v>146</v>
      </c>
      <c r="E102" s="236" t="s">
        <v>21</v>
      </c>
      <c r="F102" s="237" t="s">
        <v>148</v>
      </c>
      <c r="G102" s="235"/>
      <c r="H102" s="238">
        <v>110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146</v>
      </c>
      <c r="AU102" s="244" t="s">
        <v>84</v>
      </c>
      <c r="AV102" s="14" t="s">
        <v>142</v>
      </c>
      <c r="AW102" s="14" t="s">
        <v>34</v>
      </c>
      <c r="AX102" s="14" t="s">
        <v>81</v>
      </c>
      <c r="AY102" s="244" t="s">
        <v>135</v>
      </c>
    </row>
    <row r="103" s="2" customFormat="1" ht="16.5" customHeight="1">
      <c r="A103" s="39"/>
      <c r="B103" s="40"/>
      <c r="C103" s="205" t="s">
        <v>164</v>
      </c>
      <c r="D103" s="205" t="s">
        <v>137</v>
      </c>
      <c r="E103" s="206" t="s">
        <v>487</v>
      </c>
      <c r="F103" s="207" t="s">
        <v>488</v>
      </c>
      <c r="G103" s="208" t="s">
        <v>474</v>
      </c>
      <c r="H103" s="209">
        <v>3.5649999999999999</v>
      </c>
      <c r="I103" s="210"/>
      <c r="J103" s="211">
        <f>ROUND(I103*H103,2)</f>
        <v>0</v>
      </c>
      <c r="K103" s="207" t="s">
        <v>21</v>
      </c>
      <c r="L103" s="45"/>
      <c r="M103" s="212" t="s">
        <v>21</v>
      </c>
      <c r="N103" s="213" t="s">
        <v>44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142</v>
      </c>
      <c r="AT103" s="216" t="s">
        <v>137</v>
      </c>
      <c r="AU103" s="216" t="s">
        <v>84</v>
      </c>
      <c r="AY103" s="18" t="s">
        <v>135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81</v>
      </c>
      <c r="BK103" s="217">
        <f>ROUND(I103*H103,2)</f>
        <v>0</v>
      </c>
      <c r="BL103" s="18" t="s">
        <v>142</v>
      </c>
      <c r="BM103" s="216" t="s">
        <v>489</v>
      </c>
    </row>
    <row r="104" s="13" customFormat="1">
      <c r="A104" s="13"/>
      <c r="B104" s="223"/>
      <c r="C104" s="224"/>
      <c r="D104" s="218" t="s">
        <v>146</v>
      </c>
      <c r="E104" s="225" t="s">
        <v>21</v>
      </c>
      <c r="F104" s="226" t="s">
        <v>676</v>
      </c>
      <c r="G104" s="224"/>
      <c r="H104" s="227">
        <v>1.1499999999999999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146</v>
      </c>
      <c r="AU104" s="233" t="s">
        <v>84</v>
      </c>
      <c r="AV104" s="13" t="s">
        <v>84</v>
      </c>
      <c r="AW104" s="13" t="s">
        <v>34</v>
      </c>
      <c r="AX104" s="13" t="s">
        <v>73</v>
      </c>
      <c r="AY104" s="233" t="s">
        <v>135</v>
      </c>
    </row>
    <row r="105" s="13" customFormat="1">
      <c r="A105" s="13"/>
      <c r="B105" s="223"/>
      <c r="C105" s="224"/>
      <c r="D105" s="218" t="s">
        <v>146</v>
      </c>
      <c r="E105" s="225" t="s">
        <v>21</v>
      </c>
      <c r="F105" s="226" t="s">
        <v>677</v>
      </c>
      <c r="G105" s="224"/>
      <c r="H105" s="227">
        <v>2.1749999999999998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146</v>
      </c>
      <c r="AU105" s="233" t="s">
        <v>84</v>
      </c>
      <c r="AV105" s="13" t="s">
        <v>84</v>
      </c>
      <c r="AW105" s="13" t="s">
        <v>34</v>
      </c>
      <c r="AX105" s="13" t="s">
        <v>73</v>
      </c>
      <c r="AY105" s="233" t="s">
        <v>135</v>
      </c>
    </row>
    <row r="106" s="13" customFormat="1">
      <c r="A106" s="13"/>
      <c r="B106" s="223"/>
      <c r="C106" s="224"/>
      <c r="D106" s="218" t="s">
        <v>146</v>
      </c>
      <c r="E106" s="225" t="s">
        <v>21</v>
      </c>
      <c r="F106" s="226" t="s">
        <v>678</v>
      </c>
      <c r="G106" s="224"/>
      <c r="H106" s="227">
        <v>0.23999999999999999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146</v>
      </c>
      <c r="AU106" s="233" t="s">
        <v>84</v>
      </c>
      <c r="AV106" s="13" t="s">
        <v>84</v>
      </c>
      <c r="AW106" s="13" t="s">
        <v>34</v>
      </c>
      <c r="AX106" s="13" t="s">
        <v>73</v>
      </c>
      <c r="AY106" s="233" t="s">
        <v>135</v>
      </c>
    </row>
    <row r="107" s="14" customFormat="1">
      <c r="A107" s="14"/>
      <c r="B107" s="234"/>
      <c r="C107" s="235"/>
      <c r="D107" s="218" t="s">
        <v>146</v>
      </c>
      <c r="E107" s="236" t="s">
        <v>21</v>
      </c>
      <c r="F107" s="237" t="s">
        <v>148</v>
      </c>
      <c r="G107" s="235"/>
      <c r="H107" s="238">
        <v>3.5649999999999999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146</v>
      </c>
      <c r="AU107" s="244" t="s">
        <v>84</v>
      </c>
      <c r="AV107" s="14" t="s">
        <v>142</v>
      </c>
      <c r="AW107" s="14" t="s">
        <v>34</v>
      </c>
      <c r="AX107" s="14" t="s">
        <v>81</v>
      </c>
      <c r="AY107" s="244" t="s">
        <v>135</v>
      </c>
    </row>
    <row r="108" s="2" customFormat="1" ht="16.5" customHeight="1">
      <c r="A108" s="39"/>
      <c r="B108" s="40"/>
      <c r="C108" s="205" t="s">
        <v>171</v>
      </c>
      <c r="D108" s="205" t="s">
        <v>137</v>
      </c>
      <c r="E108" s="206" t="s">
        <v>679</v>
      </c>
      <c r="F108" s="207" t="s">
        <v>680</v>
      </c>
      <c r="G108" s="208" t="s">
        <v>140</v>
      </c>
      <c r="H108" s="209">
        <v>110</v>
      </c>
      <c r="I108" s="210"/>
      <c r="J108" s="211">
        <f>ROUND(I108*H108,2)</f>
        <v>0</v>
      </c>
      <c r="K108" s="207" t="s">
        <v>141</v>
      </c>
      <c r="L108" s="45"/>
      <c r="M108" s="212" t="s">
        <v>21</v>
      </c>
      <c r="N108" s="213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142</v>
      </c>
      <c r="AT108" s="216" t="s">
        <v>137</v>
      </c>
      <c r="AU108" s="216" t="s">
        <v>84</v>
      </c>
      <c r="AY108" s="18" t="s">
        <v>135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142</v>
      </c>
      <c r="BM108" s="216" t="s">
        <v>681</v>
      </c>
    </row>
    <row r="109" s="2" customFormat="1">
      <c r="A109" s="39"/>
      <c r="B109" s="40"/>
      <c r="C109" s="41"/>
      <c r="D109" s="218" t="s">
        <v>144</v>
      </c>
      <c r="E109" s="41"/>
      <c r="F109" s="219" t="s">
        <v>682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144</v>
      </c>
      <c r="AU109" s="18" t="s">
        <v>84</v>
      </c>
    </row>
    <row r="110" s="13" customFormat="1">
      <c r="A110" s="13"/>
      <c r="B110" s="223"/>
      <c r="C110" s="224"/>
      <c r="D110" s="218" t="s">
        <v>146</v>
      </c>
      <c r="E110" s="225" t="s">
        <v>21</v>
      </c>
      <c r="F110" s="226" t="s">
        <v>683</v>
      </c>
      <c r="G110" s="224"/>
      <c r="H110" s="227">
        <v>23</v>
      </c>
      <c r="I110" s="228"/>
      <c r="J110" s="224"/>
      <c r="K110" s="224"/>
      <c r="L110" s="229"/>
      <c r="M110" s="230"/>
      <c r="N110" s="231"/>
      <c r="O110" s="231"/>
      <c r="P110" s="231"/>
      <c r="Q110" s="231"/>
      <c r="R110" s="231"/>
      <c r="S110" s="231"/>
      <c r="T110" s="23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3" t="s">
        <v>146</v>
      </c>
      <c r="AU110" s="233" t="s">
        <v>84</v>
      </c>
      <c r="AV110" s="13" t="s">
        <v>84</v>
      </c>
      <c r="AW110" s="13" t="s">
        <v>34</v>
      </c>
      <c r="AX110" s="13" t="s">
        <v>73</v>
      </c>
      <c r="AY110" s="233" t="s">
        <v>135</v>
      </c>
    </row>
    <row r="111" s="13" customFormat="1">
      <c r="A111" s="13"/>
      <c r="B111" s="223"/>
      <c r="C111" s="224"/>
      <c r="D111" s="218" t="s">
        <v>146</v>
      </c>
      <c r="E111" s="225" t="s">
        <v>21</v>
      </c>
      <c r="F111" s="226" t="s">
        <v>684</v>
      </c>
      <c r="G111" s="224"/>
      <c r="H111" s="227">
        <v>87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146</v>
      </c>
      <c r="AU111" s="233" t="s">
        <v>84</v>
      </c>
      <c r="AV111" s="13" t="s">
        <v>84</v>
      </c>
      <c r="AW111" s="13" t="s">
        <v>34</v>
      </c>
      <c r="AX111" s="13" t="s">
        <v>73</v>
      </c>
      <c r="AY111" s="233" t="s">
        <v>135</v>
      </c>
    </row>
    <row r="112" s="14" customFormat="1">
      <c r="A112" s="14"/>
      <c r="B112" s="234"/>
      <c r="C112" s="235"/>
      <c r="D112" s="218" t="s">
        <v>146</v>
      </c>
      <c r="E112" s="236" t="s">
        <v>21</v>
      </c>
      <c r="F112" s="237" t="s">
        <v>148</v>
      </c>
      <c r="G112" s="235"/>
      <c r="H112" s="238">
        <v>110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146</v>
      </c>
      <c r="AU112" s="244" t="s">
        <v>84</v>
      </c>
      <c r="AV112" s="14" t="s">
        <v>142</v>
      </c>
      <c r="AW112" s="14" t="s">
        <v>34</v>
      </c>
      <c r="AX112" s="14" t="s">
        <v>81</v>
      </c>
      <c r="AY112" s="244" t="s">
        <v>135</v>
      </c>
    </row>
    <row r="113" s="2" customFormat="1" ht="16.5" customHeight="1">
      <c r="A113" s="39"/>
      <c r="B113" s="40"/>
      <c r="C113" s="205" t="s">
        <v>176</v>
      </c>
      <c r="D113" s="205" t="s">
        <v>137</v>
      </c>
      <c r="E113" s="206" t="s">
        <v>685</v>
      </c>
      <c r="F113" s="207" t="s">
        <v>686</v>
      </c>
      <c r="G113" s="208" t="s">
        <v>140</v>
      </c>
      <c r="H113" s="209">
        <v>23</v>
      </c>
      <c r="I113" s="210"/>
      <c r="J113" s="211">
        <f>ROUND(I113*H113,2)</f>
        <v>0</v>
      </c>
      <c r="K113" s="207" t="s">
        <v>141</v>
      </c>
      <c r="L113" s="45"/>
      <c r="M113" s="212" t="s">
        <v>21</v>
      </c>
      <c r="N113" s="213" t="s">
        <v>44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142</v>
      </c>
      <c r="AT113" s="216" t="s">
        <v>137</v>
      </c>
      <c r="AU113" s="216" t="s">
        <v>84</v>
      </c>
      <c r="AY113" s="18" t="s">
        <v>135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81</v>
      </c>
      <c r="BK113" s="217">
        <f>ROUND(I113*H113,2)</f>
        <v>0</v>
      </c>
      <c r="BL113" s="18" t="s">
        <v>142</v>
      </c>
      <c r="BM113" s="216" t="s">
        <v>687</v>
      </c>
    </row>
    <row r="114" s="2" customFormat="1">
      <c r="A114" s="39"/>
      <c r="B114" s="40"/>
      <c r="C114" s="41"/>
      <c r="D114" s="218" t="s">
        <v>144</v>
      </c>
      <c r="E114" s="41"/>
      <c r="F114" s="219" t="s">
        <v>682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144</v>
      </c>
      <c r="AU114" s="18" t="s">
        <v>84</v>
      </c>
    </row>
    <row r="115" s="13" customFormat="1">
      <c r="A115" s="13"/>
      <c r="B115" s="223"/>
      <c r="C115" s="224"/>
      <c r="D115" s="218" t="s">
        <v>146</v>
      </c>
      <c r="E115" s="225" t="s">
        <v>21</v>
      </c>
      <c r="F115" s="226" t="s">
        <v>688</v>
      </c>
      <c r="G115" s="224"/>
      <c r="H115" s="227">
        <v>23</v>
      </c>
      <c r="I115" s="228"/>
      <c r="J115" s="224"/>
      <c r="K115" s="224"/>
      <c r="L115" s="229"/>
      <c r="M115" s="230"/>
      <c r="N115" s="231"/>
      <c r="O115" s="231"/>
      <c r="P115" s="231"/>
      <c r="Q115" s="231"/>
      <c r="R115" s="231"/>
      <c r="S115" s="231"/>
      <c r="T115" s="23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3" t="s">
        <v>146</v>
      </c>
      <c r="AU115" s="233" t="s">
        <v>84</v>
      </c>
      <c r="AV115" s="13" t="s">
        <v>84</v>
      </c>
      <c r="AW115" s="13" t="s">
        <v>34</v>
      </c>
      <c r="AX115" s="13" t="s">
        <v>73</v>
      </c>
      <c r="AY115" s="233" t="s">
        <v>135</v>
      </c>
    </row>
    <row r="116" s="14" customFormat="1">
      <c r="A116" s="14"/>
      <c r="B116" s="234"/>
      <c r="C116" s="235"/>
      <c r="D116" s="218" t="s">
        <v>146</v>
      </c>
      <c r="E116" s="236" t="s">
        <v>21</v>
      </c>
      <c r="F116" s="237" t="s">
        <v>148</v>
      </c>
      <c r="G116" s="235"/>
      <c r="H116" s="238">
        <v>23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4" t="s">
        <v>146</v>
      </c>
      <c r="AU116" s="244" t="s">
        <v>84</v>
      </c>
      <c r="AV116" s="14" t="s">
        <v>142</v>
      </c>
      <c r="AW116" s="14" t="s">
        <v>34</v>
      </c>
      <c r="AX116" s="14" t="s">
        <v>81</v>
      </c>
      <c r="AY116" s="244" t="s">
        <v>135</v>
      </c>
    </row>
    <row r="117" s="2" customFormat="1" ht="16.5" customHeight="1">
      <c r="A117" s="39"/>
      <c r="B117" s="40"/>
      <c r="C117" s="205" t="s">
        <v>181</v>
      </c>
      <c r="D117" s="205" t="s">
        <v>137</v>
      </c>
      <c r="E117" s="206" t="s">
        <v>502</v>
      </c>
      <c r="F117" s="207" t="s">
        <v>503</v>
      </c>
      <c r="G117" s="208" t="s">
        <v>474</v>
      </c>
      <c r="H117" s="209">
        <v>3.5649999999999999</v>
      </c>
      <c r="I117" s="210"/>
      <c r="J117" s="211">
        <f>ROUND(I117*H117,2)</f>
        <v>0</v>
      </c>
      <c r="K117" s="207" t="s">
        <v>141</v>
      </c>
      <c r="L117" s="45"/>
      <c r="M117" s="212" t="s">
        <v>21</v>
      </c>
      <c r="N117" s="213" t="s">
        <v>44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142</v>
      </c>
      <c r="AT117" s="216" t="s">
        <v>137</v>
      </c>
      <c r="AU117" s="216" t="s">
        <v>84</v>
      </c>
      <c r="AY117" s="18" t="s">
        <v>135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81</v>
      </c>
      <c r="BK117" s="217">
        <f>ROUND(I117*H117,2)</f>
        <v>0</v>
      </c>
      <c r="BL117" s="18" t="s">
        <v>142</v>
      </c>
      <c r="BM117" s="216" t="s">
        <v>504</v>
      </c>
    </row>
    <row r="118" s="2" customFormat="1">
      <c r="A118" s="39"/>
      <c r="B118" s="40"/>
      <c r="C118" s="41"/>
      <c r="D118" s="218" t="s">
        <v>144</v>
      </c>
      <c r="E118" s="41"/>
      <c r="F118" s="219" t="s">
        <v>505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144</v>
      </c>
      <c r="AU118" s="18" t="s">
        <v>84</v>
      </c>
    </row>
    <row r="119" s="13" customFormat="1">
      <c r="A119" s="13"/>
      <c r="B119" s="223"/>
      <c r="C119" s="224"/>
      <c r="D119" s="218" t="s">
        <v>146</v>
      </c>
      <c r="E119" s="225" t="s">
        <v>21</v>
      </c>
      <c r="F119" s="226" t="s">
        <v>689</v>
      </c>
      <c r="G119" s="224"/>
      <c r="H119" s="227">
        <v>3.5649999999999999</v>
      </c>
      <c r="I119" s="228"/>
      <c r="J119" s="224"/>
      <c r="K119" s="224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146</v>
      </c>
      <c r="AU119" s="233" t="s">
        <v>84</v>
      </c>
      <c r="AV119" s="13" t="s">
        <v>84</v>
      </c>
      <c r="AW119" s="13" t="s">
        <v>34</v>
      </c>
      <c r="AX119" s="13" t="s">
        <v>73</v>
      </c>
      <c r="AY119" s="233" t="s">
        <v>135</v>
      </c>
    </row>
    <row r="120" s="14" customFormat="1">
      <c r="A120" s="14"/>
      <c r="B120" s="234"/>
      <c r="C120" s="235"/>
      <c r="D120" s="218" t="s">
        <v>146</v>
      </c>
      <c r="E120" s="236" t="s">
        <v>21</v>
      </c>
      <c r="F120" s="237" t="s">
        <v>148</v>
      </c>
      <c r="G120" s="235"/>
      <c r="H120" s="238">
        <v>3.5649999999999999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4" t="s">
        <v>146</v>
      </c>
      <c r="AU120" s="244" t="s">
        <v>84</v>
      </c>
      <c r="AV120" s="14" t="s">
        <v>142</v>
      </c>
      <c r="AW120" s="14" t="s">
        <v>34</v>
      </c>
      <c r="AX120" s="14" t="s">
        <v>81</v>
      </c>
      <c r="AY120" s="244" t="s">
        <v>135</v>
      </c>
    </row>
    <row r="121" s="2" customFormat="1" ht="16.5" customHeight="1">
      <c r="A121" s="39"/>
      <c r="B121" s="40"/>
      <c r="C121" s="205" t="s">
        <v>187</v>
      </c>
      <c r="D121" s="205" t="s">
        <v>137</v>
      </c>
      <c r="E121" s="206" t="s">
        <v>508</v>
      </c>
      <c r="F121" s="207" t="s">
        <v>509</v>
      </c>
      <c r="G121" s="208" t="s">
        <v>474</v>
      </c>
      <c r="H121" s="209">
        <v>32.085000000000001</v>
      </c>
      <c r="I121" s="210"/>
      <c r="J121" s="211">
        <f>ROUND(I121*H121,2)</f>
        <v>0</v>
      </c>
      <c r="K121" s="207" t="s">
        <v>141</v>
      </c>
      <c r="L121" s="45"/>
      <c r="M121" s="212" t="s">
        <v>21</v>
      </c>
      <c r="N121" s="213" t="s">
        <v>44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142</v>
      </c>
      <c r="AT121" s="216" t="s">
        <v>137</v>
      </c>
      <c r="AU121" s="216" t="s">
        <v>84</v>
      </c>
      <c r="AY121" s="18" t="s">
        <v>135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81</v>
      </c>
      <c r="BK121" s="217">
        <f>ROUND(I121*H121,2)</f>
        <v>0</v>
      </c>
      <c r="BL121" s="18" t="s">
        <v>142</v>
      </c>
      <c r="BM121" s="216" t="s">
        <v>510</v>
      </c>
    </row>
    <row r="122" s="2" customFormat="1">
      <c r="A122" s="39"/>
      <c r="B122" s="40"/>
      <c r="C122" s="41"/>
      <c r="D122" s="218" t="s">
        <v>144</v>
      </c>
      <c r="E122" s="41"/>
      <c r="F122" s="219" t="s">
        <v>505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144</v>
      </c>
      <c r="AU122" s="18" t="s">
        <v>84</v>
      </c>
    </row>
    <row r="123" s="13" customFormat="1">
      <c r="A123" s="13"/>
      <c r="B123" s="223"/>
      <c r="C123" s="224"/>
      <c r="D123" s="218" t="s">
        <v>146</v>
      </c>
      <c r="E123" s="225" t="s">
        <v>21</v>
      </c>
      <c r="F123" s="226" t="s">
        <v>690</v>
      </c>
      <c r="G123" s="224"/>
      <c r="H123" s="227">
        <v>32.085000000000001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3" t="s">
        <v>146</v>
      </c>
      <c r="AU123" s="233" t="s">
        <v>84</v>
      </c>
      <c r="AV123" s="13" t="s">
        <v>84</v>
      </c>
      <c r="AW123" s="13" t="s">
        <v>34</v>
      </c>
      <c r="AX123" s="13" t="s">
        <v>73</v>
      </c>
      <c r="AY123" s="233" t="s">
        <v>135</v>
      </c>
    </row>
    <row r="124" s="14" customFormat="1">
      <c r="A124" s="14"/>
      <c r="B124" s="234"/>
      <c r="C124" s="235"/>
      <c r="D124" s="218" t="s">
        <v>146</v>
      </c>
      <c r="E124" s="236" t="s">
        <v>21</v>
      </c>
      <c r="F124" s="237" t="s">
        <v>148</v>
      </c>
      <c r="G124" s="235"/>
      <c r="H124" s="238">
        <v>32.085000000000001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146</v>
      </c>
      <c r="AU124" s="244" t="s">
        <v>84</v>
      </c>
      <c r="AV124" s="14" t="s">
        <v>142</v>
      </c>
      <c r="AW124" s="14" t="s">
        <v>34</v>
      </c>
      <c r="AX124" s="14" t="s">
        <v>81</v>
      </c>
      <c r="AY124" s="244" t="s">
        <v>135</v>
      </c>
    </row>
    <row r="125" s="12" customFormat="1" ht="22.8" customHeight="1">
      <c r="A125" s="12"/>
      <c r="B125" s="189"/>
      <c r="C125" s="190"/>
      <c r="D125" s="191" t="s">
        <v>72</v>
      </c>
      <c r="E125" s="203" t="s">
        <v>558</v>
      </c>
      <c r="F125" s="203" t="s">
        <v>559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SUM(P126:P134)</f>
        <v>0</v>
      </c>
      <c r="Q125" s="197"/>
      <c r="R125" s="198">
        <f>SUM(R126:R134)</f>
        <v>0</v>
      </c>
      <c r="S125" s="197"/>
      <c r="T125" s="199">
        <f>SUM(T126:T134)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0" t="s">
        <v>81</v>
      </c>
      <c r="AT125" s="201" t="s">
        <v>72</v>
      </c>
      <c r="AU125" s="201" t="s">
        <v>81</v>
      </c>
      <c r="AY125" s="200" t="s">
        <v>135</v>
      </c>
      <c r="BK125" s="202">
        <f>SUM(BK126:BK134)</f>
        <v>0</v>
      </c>
    </row>
    <row r="126" s="2" customFormat="1">
      <c r="A126" s="39"/>
      <c r="B126" s="40"/>
      <c r="C126" s="205" t="s">
        <v>192</v>
      </c>
      <c r="D126" s="205" t="s">
        <v>137</v>
      </c>
      <c r="E126" s="206" t="s">
        <v>561</v>
      </c>
      <c r="F126" s="207" t="s">
        <v>562</v>
      </c>
      <c r="G126" s="208" t="s">
        <v>563</v>
      </c>
      <c r="H126" s="209">
        <v>0.188</v>
      </c>
      <c r="I126" s="210"/>
      <c r="J126" s="211">
        <f>ROUND(I126*H126,2)</f>
        <v>0</v>
      </c>
      <c r="K126" s="207" t="s">
        <v>141</v>
      </c>
      <c r="L126" s="45"/>
      <c r="M126" s="212" t="s">
        <v>21</v>
      </c>
      <c r="N126" s="213" t="s">
        <v>44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142</v>
      </c>
      <c r="AT126" s="216" t="s">
        <v>137</v>
      </c>
      <c r="AU126" s="216" t="s">
        <v>84</v>
      </c>
      <c r="AY126" s="18" t="s">
        <v>135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81</v>
      </c>
      <c r="BK126" s="217">
        <f>ROUND(I126*H126,2)</f>
        <v>0</v>
      </c>
      <c r="BL126" s="18" t="s">
        <v>142</v>
      </c>
      <c r="BM126" s="216" t="s">
        <v>691</v>
      </c>
    </row>
    <row r="127" s="2" customFormat="1">
      <c r="A127" s="39"/>
      <c r="B127" s="40"/>
      <c r="C127" s="41"/>
      <c r="D127" s="218" t="s">
        <v>144</v>
      </c>
      <c r="E127" s="41"/>
      <c r="F127" s="219" t="s">
        <v>565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144</v>
      </c>
      <c r="AU127" s="18" t="s">
        <v>84</v>
      </c>
    </row>
    <row r="128" s="13" customFormat="1">
      <c r="A128" s="13"/>
      <c r="B128" s="223"/>
      <c r="C128" s="224"/>
      <c r="D128" s="218" t="s">
        <v>146</v>
      </c>
      <c r="E128" s="225" t="s">
        <v>21</v>
      </c>
      <c r="F128" s="226" t="s">
        <v>729</v>
      </c>
      <c r="G128" s="224"/>
      <c r="H128" s="227">
        <v>0.188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146</v>
      </c>
      <c r="AU128" s="233" t="s">
        <v>84</v>
      </c>
      <c r="AV128" s="13" t="s">
        <v>84</v>
      </c>
      <c r="AW128" s="13" t="s">
        <v>34</v>
      </c>
      <c r="AX128" s="13" t="s">
        <v>73</v>
      </c>
      <c r="AY128" s="233" t="s">
        <v>135</v>
      </c>
    </row>
    <row r="129" s="14" customFormat="1">
      <c r="A129" s="14"/>
      <c r="B129" s="234"/>
      <c r="C129" s="235"/>
      <c r="D129" s="218" t="s">
        <v>146</v>
      </c>
      <c r="E129" s="236" t="s">
        <v>21</v>
      </c>
      <c r="F129" s="237" t="s">
        <v>148</v>
      </c>
      <c r="G129" s="235"/>
      <c r="H129" s="238">
        <v>0.188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146</v>
      </c>
      <c r="AU129" s="244" t="s">
        <v>84</v>
      </c>
      <c r="AV129" s="14" t="s">
        <v>142</v>
      </c>
      <c r="AW129" s="14" t="s">
        <v>34</v>
      </c>
      <c r="AX129" s="14" t="s">
        <v>81</v>
      </c>
      <c r="AY129" s="244" t="s">
        <v>135</v>
      </c>
    </row>
    <row r="130" s="2" customFormat="1">
      <c r="A130" s="39"/>
      <c r="B130" s="40"/>
      <c r="C130" s="205" t="s">
        <v>197</v>
      </c>
      <c r="D130" s="205" t="s">
        <v>137</v>
      </c>
      <c r="E130" s="206" t="s">
        <v>569</v>
      </c>
      <c r="F130" s="207" t="s">
        <v>570</v>
      </c>
      <c r="G130" s="208" t="s">
        <v>563</v>
      </c>
      <c r="H130" s="209">
        <v>0.76800000000000002</v>
      </c>
      <c r="I130" s="210"/>
      <c r="J130" s="211">
        <f>ROUND(I130*H130,2)</f>
        <v>0</v>
      </c>
      <c r="K130" s="207" t="s">
        <v>141</v>
      </c>
      <c r="L130" s="45"/>
      <c r="M130" s="212" t="s">
        <v>21</v>
      </c>
      <c r="N130" s="213" t="s">
        <v>44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142</v>
      </c>
      <c r="AT130" s="216" t="s">
        <v>137</v>
      </c>
      <c r="AU130" s="216" t="s">
        <v>84</v>
      </c>
      <c r="AY130" s="18" t="s">
        <v>135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81</v>
      </c>
      <c r="BK130" s="217">
        <f>ROUND(I130*H130,2)</f>
        <v>0</v>
      </c>
      <c r="BL130" s="18" t="s">
        <v>142</v>
      </c>
      <c r="BM130" s="216" t="s">
        <v>730</v>
      </c>
    </row>
    <row r="131" s="2" customFormat="1">
      <c r="A131" s="39"/>
      <c r="B131" s="40"/>
      <c r="C131" s="41"/>
      <c r="D131" s="218" t="s">
        <v>144</v>
      </c>
      <c r="E131" s="41"/>
      <c r="F131" s="219" t="s">
        <v>572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144</v>
      </c>
      <c r="AU131" s="18" t="s">
        <v>84</v>
      </c>
    </row>
    <row r="132" s="15" customFormat="1">
      <c r="A132" s="15"/>
      <c r="B132" s="255"/>
      <c r="C132" s="256"/>
      <c r="D132" s="218" t="s">
        <v>146</v>
      </c>
      <c r="E132" s="257" t="s">
        <v>21</v>
      </c>
      <c r="F132" s="258" t="s">
        <v>573</v>
      </c>
      <c r="G132" s="256"/>
      <c r="H132" s="257" t="s">
        <v>21</v>
      </c>
      <c r="I132" s="259"/>
      <c r="J132" s="256"/>
      <c r="K132" s="256"/>
      <c r="L132" s="260"/>
      <c r="M132" s="261"/>
      <c r="N132" s="262"/>
      <c r="O132" s="262"/>
      <c r="P132" s="262"/>
      <c r="Q132" s="262"/>
      <c r="R132" s="262"/>
      <c r="S132" s="262"/>
      <c r="T132" s="263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4" t="s">
        <v>146</v>
      </c>
      <c r="AU132" s="264" t="s">
        <v>84</v>
      </c>
      <c r="AV132" s="15" t="s">
        <v>81</v>
      </c>
      <c r="AW132" s="15" t="s">
        <v>34</v>
      </c>
      <c r="AX132" s="15" t="s">
        <v>73</v>
      </c>
      <c r="AY132" s="264" t="s">
        <v>135</v>
      </c>
    </row>
    <row r="133" s="13" customFormat="1">
      <c r="A133" s="13"/>
      <c r="B133" s="223"/>
      <c r="C133" s="224"/>
      <c r="D133" s="218" t="s">
        <v>146</v>
      </c>
      <c r="E133" s="225" t="s">
        <v>21</v>
      </c>
      <c r="F133" s="226" t="s">
        <v>694</v>
      </c>
      <c r="G133" s="224"/>
      <c r="H133" s="227">
        <v>0.76800000000000002</v>
      </c>
      <c r="I133" s="228"/>
      <c r="J133" s="224"/>
      <c r="K133" s="224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146</v>
      </c>
      <c r="AU133" s="233" t="s">
        <v>84</v>
      </c>
      <c r="AV133" s="13" t="s">
        <v>84</v>
      </c>
      <c r="AW133" s="13" t="s">
        <v>34</v>
      </c>
      <c r="AX133" s="13" t="s">
        <v>73</v>
      </c>
      <c r="AY133" s="233" t="s">
        <v>135</v>
      </c>
    </row>
    <row r="134" s="14" customFormat="1">
      <c r="A134" s="14"/>
      <c r="B134" s="234"/>
      <c r="C134" s="235"/>
      <c r="D134" s="218" t="s">
        <v>146</v>
      </c>
      <c r="E134" s="236" t="s">
        <v>21</v>
      </c>
      <c r="F134" s="237" t="s">
        <v>148</v>
      </c>
      <c r="G134" s="235"/>
      <c r="H134" s="238">
        <v>0.76800000000000002</v>
      </c>
      <c r="I134" s="239"/>
      <c r="J134" s="235"/>
      <c r="K134" s="235"/>
      <c r="L134" s="240"/>
      <c r="M134" s="265"/>
      <c r="N134" s="266"/>
      <c r="O134" s="266"/>
      <c r="P134" s="266"/>
      <c r="Q134" s="266"/>
      <c r="R134" s="266"/>
      <c r="S134" s="266"/>
      <c r="T134" s="26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146</v>
      </c>
      <c r="AU134" s="244" t="s">
        <v>84</v>
      </c>
      <c r="AV134" s="14" t="s">
        <v>142</v>
      </c>
      <c r="AW134" s="14" t="s">
        <v>34</v>
      </c>
      <c r="AX134" s="14" t="s">
        <v>81</v>
      </c>
      <c r="AY134" s="244" t="s">
        <v>135</v>
      </c>
    </row>
    <row r="135" s="2" customFormat="1" ht="6.96" customHeight="1">
      <c r="A135" s="39"/>
      <c r="B135" s="60"/>
      <c r="C135" s="61"/>
      <c r="D135" s="61"/>
      <c r="E135" s="61"/>
      <c r="F135" s="61"/>
      <c r="G135" s="61"/>
      <c r="H135" s="61"/>
      <c r="I135" s="61"/>
      <c r="J135" s="61"/>
      <c r="K135" s="61"/>
      <c r="L135" s="45"/>
      <c r="M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</sheetData>
  <sheetProtection sheet="1" autoFilter="0" formatColumns="0" formatRows="0" objects="1" scenarios="1" spinCount="100000" saltValue="BLK0UeX63aEgFXwog7i/Xa4C03FhZpoPagnWfYQEsZgLEEjSEUv+5o3Brr9J2Slg8yu0WpcvUO5GSgvpKsc5hQ==" hashValue="oQ1bJ9XmbDDTX38UkmH+UG0dnsyOIaXy1CeM+6s3DnzF93rJqiYf8U764dJi1WwPRNUh8gXFFwruCjkwtWqREQ==" algorithmName="SHA-512" password="CC35"/>
  <autoFilter ref="C81:K13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Interakční prvek IP1 a krajinná zeleň KZ1 k.ú.Kouty u Poděbrad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731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83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732</v>
      </c>
      <c r="G12" s="39"/>
      <c r="H12" s="39"/>
      <c r="I12" s="133" t="s">
        <v>24</v>
      </c>
      <c r="J12" s="138" t="str">
        <f>'Rekapitulace stavby'!AN8</f>
        <v>30. 7. 2021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ROUND((SUM(BE86:BE396)),  2)</f>
        <v>0</v>
      </c>
      <c r="G33" s="39"/>
      <c r="H33" s="39"/>
      <c r="I33" s="149">
        <v>0.20999999999999999</v>
      </c>
      <c r="J33" s="148">
        <f>ROUND(((SUM(BE86:BE396))*I33),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ROUND((SUM(BF86:BF396)),  2)</f>
        <v>0</v>
      </c>
      <c r="G34" s="39"/>
      <c r="H34" s="39"/>
      <c r="I34" s="149">
        <v>0.14999999999999999</v>
      </c>
      <c r="J34" s="148">
        <f>ROUND(((SUM(BF86:BF396))*I34),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ROUND((SUM(BG86:BG396)),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ROUND((SUM(BH86:BH396)),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ROUND((SUM(BI86:BI396)),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Interakční prvek IP1 a krajinná zeleň KZ1 k.ú.Kouty u Poděbrad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802 - Krajinná zeleň KZ1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Polní cesta VC4</v>
      </c>
      <c r="G52" s="41"/>
      <c r="H52" s="41"/>
      <c r="I52" s="33" t="s">
        <v>24</v>
      </c>
      <c r="J52" s="73" t="str">
        <f>IF(J12="","",J12)</f>
        <v>30. 7. 2021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ČR-SPÚ,Krajský pozemkový úřad pro Středočeský kraj</v>
      </c>
      <c r="G54" s="41"/>
      <c r="H54" s="41"/>
      <c r="I54" s="33" t="s">
        <v>32</v>
      </c>
      <c r="J54" s="37" t="str">
        <f>E21</f>
        <v>VDI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Ing.Baladová Z.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116</v>
      </c>
      <c r="E62" s="175"/>
      <c r="F62" s="175"/>
      <c r="G62" s="175"/>
      <c r="H62" s="175"/>
      <c r="I62" s="175"/>
      <c r="J62" s="176">
        <f>J338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117</v>
      </c>
      <c r="E63" s="175"/>
      <c r="F63" s="175"/>
      <c r="G63" s="175"/>
      <c r="H63" s="175"/>
      <c r="I63" s="175"/>
      <c r="J63" s="176">
        <f>J366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118</v>
      </c>
      <c r="E64" s="175"/>
      <c r="F64" s="175"/>
      <c r="G64" s="175"/>
      <c r="H64" s="175"/>
      <c r="I64" s="175"/>
      <c r="J64" s="176">
        <f>J382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119</v>
      </c>
      <c r="E65" s="169"/>
      <c r="F65" s="169"/>
      <c r="G65" s="169"/>
      <c r="H65" s="169"/>
      <c r="I65" s="169"/>
      <c r="J65" s="170">
        <f>J384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120</v>
      </c>
      <c r="E66" s="175"/>
      <c r="F66" s="175"/>
      <c r="G66" s="175"/>
      <c r="H66" s="175"/>
      <c r="I66" s="175"/>
      <c r="J66" s="176">
        <f>J385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121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Interakční prvek IP1 a krajinná zeleň KZ1 k.ú.Kouty u Poděbrad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107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802 - Krajinná zeleň KZ1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22</v>
      </c>
      <c r="D80" s="41"/>
      <c r="E80" s="41"/>
      <c r="F80" s="28" t="str">
        <f>F12</f>
        <v>Polní cesta VC4</v>
      </c>
      <c r="G80" s="41"/>
      <c r="H80" s="41"/>
      <c r="I80" s="33" t="s">
        <v>24</v>
      </c>
      <c r="J80" s="73" t="str">
        <f>IF(J12="","",J12)</f>
        <v>30. 7. 2021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26</v>
      </c>
      <c r="D82" s="41"/>
      <c r="E82" s="41"/>
      <c r="F82" s="28" t="str">
        <f>E15</f>
        <v>ČR-SPÚ,Krajský pozemkový úřad pro Středočeský kraj</v>
      </c>
      <c r="G82" s="41"/>
      <c r="H82" s="41"/>
      <c r="I82" s="33" t="s">
        <v>32</v>
      </c>
      <c r="J82" s="37" t="str">
        <f>E21</f>
        <v>VDI Projekt s.r.o.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30</v>
      </c>
      <c r="D83" s="41"/>
      <c r="E83" s="41"/>
      <c r="F83" s="28" t="str">
        <f>IF(E18="","",E18)</f>
        <v>Vyplň údaj</v>
      </c>
      <c r="G83" s="41"/>
      <c r="H83" s="41"/>
      <c r="I83" s="33" t="s">
        <v>35</v>
      </c>
      <c r="J83" s="37" t="str">
        <f>E24</f>
        <v>Ing.Baladová Z.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122</v>
      </c>
      <c r="D85" s="181" t="s">
        <v>58</v>
      </c>
      <c r="E85" s="181" t="s">
        <v>54</v>
      </c>
      <c r="F85" s="181" t="s">
        <v>55</v>
      </c>
      <c r="G85" s="181" t="s">
        <v>123</v>
      </c>
      <c r="H85" s="181" t="s">
        <v>124</v>
      </c>
      <c r="I85" s="181" t="s">
        <v>125</v>
      </c>
      <c r="J85" s="181" t="s">
        <v>112</v>
      </c>
      <c r="K85" s="182" t="s">
        <v>126</v>
      </c>
      <c r="L85" s="183"/>
      <c r="M85" s="93" t="s">
        <v>21</v>
      </c>
      <c r="N85" s="94" t="s">
        <v>43</v>
      </c>
      <c r="O85" s="94" t="s">
        <v>127</v>
      </c>
      <c r="P85" s="94" t="s">
        <v>128</v>
      </c>
      <c r="Q85" s="94" t="s">
        <v>129</v>
      </c>
      <c r="R85" s="94" t="s">
        <v>130</v>
      </c>
      <c r="S85" s="94" t="s">
        <v>131</v>
      </c>
      <c r="T85" s="95" t="s">
        <v>132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133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P87+P384</f>
        <v>0</v>
      </c>
      <c r="Q86" s="97"/>
      <c r="R86" s="186">
        <f>R87+R384</f>
        <v>6.8967419999999997</v>
      </c>
      <c r="S86" s="97"/>
      <c r="T86" s="187">
        <f>T87+T384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72</v>
      </c>
      <c r="AU86" s="18" t="s">
        <v>113</v>
      </c>
      <c r="BK86" s="188">
        <f>BK87+BK384</f>
        <v>0</v>
      </c>
    </row>
    <row r="87" s="12" customFormat="1" ht="25.92" customHeight="1">
      <c r="A87" s="12"/>
      <c r="B87" s="189"/>
      <c r="C87" s="190"/>
      <c r="D87" s="191" t="s">
        <v>72</v>
      </c>
      <c r="E87" s="192" t="s">
        <v>134</v>
      </c>
      <c r="F87" s="192" t="s">
        <v>134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P88+P338+P366+P382</f>
        <v>0</v>
      </c>
      <c r="Q87" s="197"/>
      <c r="R87" s="198">
        <f>R88+R338+R366+R382</f>
        <v>6.8967419999999997</v>
      </c>
      <c r="S87" s="197"/>
      <c r="T87" s="199">
        <f>T88+T338+T366+T382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81</v>
      </c>
      <c r="AT87" s="201" t="s">
        <v>72</v>
      </c>
      <c r="AU87" s="201" t="s">
        <v>73</v>
      </c>
      <c r="AY87" s="200" t="s">
        <v>135</v>
      </c>
      <c r="BK87" s="202">
        <f>BK88+BK338+BK366+BK382</f>
        <v>0</v>
      </c>
    </row>
    <row r="88" s="12" customFormat="1" ht="22.8" customHeight="1">
      <c r="A88" s="12"/>
      <c r="B88" s="189"/>
      <c r="C88" s="190"/>
      <c r="D88" s="191" t="s">
        <v>72</v>
      </c>
      <c r="E88" s="203" t="s">
        <v>81</v>
      </c>
      <c r="F88" s="203" t="s">
        <v>136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SUM(P89:P337)</f>
        <v>0</v>
      </c>
      <c r="Q88" s="197"/>
      <c r="R88" s="198">
        <f>SUM(R89:R337)</f>
        <v>6.345542</v>
      </c>
      <c r="S88" s="197"/>
      <c r="T88" s="199">
        <f>SUM(T89:T337)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81</v>
      </c>
      <c r="AT88" s="201" t="s">
        <v>72</v>
      </c>
      <c r="AU88" s="201" t="s">
        <v>81</v>
      </c>
      <c r="AY88" s="200" t="s">
        <v>135</v>
      </c>
      <c r="BK88" s="202">
        <f>SUM(BK89:BK337)</f>
        <v>0</v>
      </c>
    </row>
    <row r="89" s="2" customFormat="1" ht="21.75" customHeight="1">
      <c r="A89" s="39"/>
      <c r="B89" s="40"/>
      <c r="C89" s="205" t="s">
        <v>81</v>
      </c>
      <c r="D89" s="205" t="s">
        <v>137</v>
      </c>
      <c r="E89" s="206" t="s">
        <v>149</v>
      </c>
      <c r="F89" s="207" t="s">
        <v>150</v>
      </c>
      <c r="G89" s="208" t="s">
        <v>140</v>
      </c>
      <c r="H89" s="209">
        <v>10148</v>
      </c>
      <c r="I89" s="210"/>
      <c r="J89" s="211">
        <f>ROUND(I89*H89,2)</f>
        <v>0</v>
      </c>
      <c r="K89" s="207" t="s">
        <v>141</v>
      </c>
      <c r="L89" s="45"/>
      <c r="M89" s="212" t="s">
        <v>21</v>
      </c>
      <c r="N89" s="213" t="s">
        <v>44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142</v>
      </c>
      <c r="AT89" s="216" t="s">
        <v>137</v>
      </c>
      <c r="AU89" s="216" t="s">
        <v>84</v>
      </c>
      <c r="AY89" s="18" t="s">
        <v>135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81</v>
      </c>
      <c r="BK89" s="217">
        <f>ROUND(I89*H89,2)</f>
        <v>0</v>
      </c>
      <c r="BL89" s="18" t="s">
        <v>142</v>
      </c>
      <c r="BM89" s="216" t="s">
        <v>151</v>
      </c>
    </row>
    <row r="90" s="2" customFormat="1">
      <c r="A90" s="39"/>
      <c r="B90" s="40"/>
      <c r="C90" s="41"/>
      <c r="D90" s="218" t="s">
        <v>144</v>
      </c>
      <c r="E90" s="41"/>
      <c r="F90" s="219" t="s">
        <v>145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144</v>
      </c>
      <c r="AU90" s="18" t="s">
        <v>84</v>
      </c>
    </row>
    <row r="91" s="13" customFormat="1">
      <c r="A91" s="13"/>
      <c r="B91" s="223"/>
      <c r="C91" s="224"/>
      <c r="D91" s="218" t="s">
        <v>146</v>
      </c>
      <c r="E91" s="225" t="s">
        <v>21</v>
      </c>
      <c r="F91" s="226" t="s">
        <v>733</v>
      </c>
      <c r="G91" s="224"/>
      <c r="H91" s="227">
        <v>5074</v>
      </c>
      <c r="I91" s="228"/>
      <c r="J91" s="224"/>
      <c r="K91" s="224"/>
      <c r="L91" s="229"/>
      <c r="M91" s="230"/>
      <c r="N91" s="231"/>
      <c r="O91" s="231"/>
      <c r="P91" s="231"/>
      <c r="Q91" s="231"/>
      <c r="R91" s="231"/>
      <c r="S91" s="231"/>
      <c r="T91" s="23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3" t="s">
        <v>146</v>
      </c>
      <c r="AU91" s="233" t="s">
        <v>84</v>
      </c>
      <c r="AV91" s="13" t="s">
        <v>84</v>
      </c>
      <c r="AW91" s="13" t="s">
        <v>34</v>
      </c>
      <c r="AX91" s="13" t="s">
        <v>73</v>
      </c>
      <c r="AY91" s="233" t="s">
        <v>135</v>
      </c>
    </row>
    <row r="92" s="13" customFormat="1">
      <c r="A92" s="13"/>
      <c r="B92" s="223"/>
      <c r="C92" s="224"/>
      <c r="D92" s="218" t="s">
        <v>146</v>
      </c>
      <c r="E92" s="225" t="s">
        <v>21</v>
      </c>
      <c r="F92" s="226" t="s">
        <v>734</v>
      </c>
      <c r="G92" s="224"/>
      <c r="H92" s="227">
        <v>5074</v>
      </c>
      <c r="I92" s="228"/>
      <c r="J92" s="224"/>
      <c r="K92" s="224"/>
      <c r="L92" s="229"/>
      <c r="M92" s="230"/>
      <c r="N92" s="231"/>
      <c r="O92" s="231"/>
      <c r="P92" s="231"/>
      <c r="Q92" s="231"/>
      <c r="R92" s="231"/>
      <c r="S92" s="231"/>
      <c r="T92" s="23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3" t="s">
        <v>146</v>
      </c>
      <c r="AU92" s="233" t="s">
        <v>84</v>
      </c>
      <c r="AV92" s="13" t="s">
        <v>84</v>
      </c>
      <c r="AW92" s="13" t="s">
        <v>34</v>
      </c>
      <c r="AX92" s="13" t="s">
        <v>73</v>
      </c>
      <c r="AY92" s="233" t="s">
        <v>135</v>
      </c>
    </row>
    <row r="93" s="14" customFormat="1">
      <c r="A93" s="14"/>
      <c r="B93" s="234"/>
      <c r="C93" s="235"/>
      <c r="D93" s="218" t="s">
        <v>146</v>
      </c>
      <c r="E93" s="236" t="s">
        <v>21</v>
      </c>
      <c r="F93" s="237" t="s">
        <v>148</v>
      </c>
      <c r="G93" s="235"/>
      <c r="H93" s="238">
        <v>10148</v>
      </c>
      <c r="I93" s="239"/>
      <c r="J93" s="235"/>
      <c r="K93" s="235"/>
      <c r="L93" s="240"/>
      <c r="M93" s="241"/>
      <c r="N93" s="242"/>
      <c r="O93" s="242"/>
      <c r="P93" s="242"/>
      <c r="Q93" s="242"/>
      <c r="R93" s="242"/>
      <c r="S93" s="242"/>
      <c r="T93" s="24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4" t="s">
        <v>146</v>
      </c>
      <c r="AU93" s="244" t="s">
        <v>84</v>
      </c>
      <c r="AV93" s="14" t="s">
        <v>142</v>
      </c>
      <c r="AW93" s="14" t="s">
        <v>34</v>
      </c>
      <c r="AX93" s="14" t="s">
        <v>81</v>
      </c>
      <c r="AY93" s="244" t="s">
        <v>135</v>
      </c>
    </row>
    <row r="94" s="2" customFormat="1">
      <c r="A94" s="39"/>
      <c r="B94" s="40"/>
      <c r="C94" s="205" t="s">
        <v>84</v>
      </c>
      <c r="D94" s="205" t="s">
        <v>137</v>
      </c>
      <c r="E94" s="206" t="s">
        <v>159</v>
      </c>
      <c r="F94" s="207" t="s">
        <v>160</v>
      </c>
      <c r="G94" s="208" t="s">
        <v>140</v>
      </c>
      <c r="H94" s="209">
        <v>321</v>
      </c>
      <c r="I94" s="210"/>
      <c r="J94" s="211">
        <f>ROUND(I94*H94,2)</f>
        <v>0</v>
      </c>
      <c r="K94" s="207" t="s">
        <v>141</v>
      </c>
      <c r="L94" s="45"/>
      <c r="M94" s="212" t="s">
        <v>21</v>
      </c>
      <c r="N94" s="213" t="s">
        <v>44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142</v>
      </c>
      <c r="AT94" s="216" t="s">
        <v>137</v>
      </c>
      <c r="AU94" s="216" t="s">
        <v>84</v>
      </c>
      <c r="AY94" s="18" t="s">
        <v>135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81</v>
      </c>
      <c r="BK94" s="217">
        <f>ROUND(I94*H94,2)</f>
        <v>0</v>
      </c>
      <c r="BL94" s="18" t="s">
        <v>142</v>
      </c>
      <c r="BM94" s="216" t="s">
        <v>161</v>
      </c>
    </row>
    <row r="95" s="2" customFormat="1">
      <c r="A95" s="39"/>
      <c r="B95" s="40"/>
      <c r="C95" s="41"/>
      <c r="D95" s="218" t="s">
        <v>144</v>
      </c>
      <c r="E95" s="41"/>
      <c r="F95" s="219" t="s">
        <v>162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144</v>
      </c>
      <c r="AU95" s="18" t="s">
        <v>84</v>
      </c>
    </row>
    <row r="96" s="13" customFormat="1">
      <c r="A96" s="13"/>
      <c r="B96" s="223"/>
      <c r="C96" s="224"/>
      <c r="D96" s="218" t="s">
        <v>146</v>
      </c>
      <c r="E96" s="225" t="s">
        <v>21</v>
      </c>
      <c r="F96" s="226" t="s">
        <v>735</v>
      </c>
      <c r="G96" s="224"/>
      <c r="H96" s="227">
        <v>321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146</v>
      </c>
      <c r="AU96" s="233" t="s">
        <v>84</v>
      </c>
      <c r="AV96" s="13" t="s">
        <v>84</v>
      </c>
      <c r="AW96" s="13" t="s">
        <v>34</v>
      </c>
      <c r="AX96" s="13" t="s">
        <v>73</v>
      </c>
      <c r="AY96" s="233" t="s">
        <v>135</v>
      </c>
    </row>
    <row r="97" s="14" customFormat="1">
      <c r="A97" s="14"/>
      <c r="B97" s="234"/>
      <c r="C97" s="235"/>
      <c r="D97" s="218" t="s">
        <v>146</v>
      </c>
      <c r="E97" s="236" t="s">
        <v>21</v>
      </c>
      <c r="F97" s="237" t="s">
        <v>148</v>
      </c>
      <c r="G97" s="235"/>
      <c r="H97" s="238">
        <v>321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146</v>
      </c>
      <c r="AU97" s="244" t="s">
        <v>84</v>
      </c>
      <c r="AV97" s="14" t="s">
        <v>142</v>
      </c>
      <c r="AW97" s="14" t="s">
        <v>34</v>
      </c>
      <c r="AX97" s="14" t="s">
        <v>81</v>
      </c>
      <c r="AY97" s="244" t="s">
        <v>135</v>
      </c>
    </row>
    <row r="98" s="2" customFormat="1">
      <c r="A98" s="39"/>
      <c r="B98" s="40"/>
      <c r="C98" s="205" t="s">
        <v>153</v>
      </c>
      <c r="D98" s="205" t="s">
        <v>137</v>
      </c>
      <c r="E98" s="206" t="s">
        <v>736</v>
      </c>
      <c r="F98" s="207" t="s">
        <v>737</v>
      </c>
      <c r="G98" s="208" t="s">
        <v>140</v>
      </c>
      <c r="H98" s="209">
        <v>749</v>
      </c>
      <c r="I98" s="210"/>
      <c r="J98" s="211">
        <f>ROUND(I98*H98,2)</f>
        <v>0</v>
      </c>
      <c r="K98" s="207" t="s">
        <v>141</v>
      </c>
      <c r="L98" s="45"/>
      <c r="M98" s="212" t="s">
        <v>21</v>
      </c>
      <c r="N98" s="213" t="s">
        <v>44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142</v>
      </c>
      <c r="AT98" s="216" t="s">
        <v>137</v>
      </c>
      <c r="AU98" s="216" t="s">
        <v>84</v>
      </c>
      <c r="AY98" s="18" t="s">
        <v>135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142</v>
      </c>
      <c r="BM98" s="216" t="s">
        <v>738</v>
      </c>
    </row>
    <row r="99" s="2" customFormat="1">
      <c r="A99" s="39"/>
      <c r="B99" s="40"/>
      <c r="C99" s="41"/>
      <c r="D99" s="218" t="s">
        <v>144</v>
      </c>
      <c r="E99" s="41"/>
      <c r="F99" s="219" t="s">
        <v>162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144</v>
      </c>
      <c r="AU99" s="18" t="s">
        <v>84</v>
      </c>
    </row>
    <row r="100" s="13" customFormat="1">
      <c r="A100" s="13"/>
      <c r="B100" s="223"/>
      <c r="C100" s="224"/>
      <c r="D100" s="218" t="s">
        <v>146</v>
      </c>
      <c r="E100" s="225" t="s">
        <v>21</v>
      </c>
      <c r="F100" s="226" t="s">
        <v>739</v>
      </c>
      <c r="G100" s="224"/>
      <c r="H100" s="227">
        <v>749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146</v>
      </c>
      <c r="AU100" s="233" t="s">
        <v>84</v>
      </c>
      <c r="AV100" s="13" t="s">
        <v>84</v>
      </c>
      <c r="AW100" s="13" t="s">
        <v>34</v>
      </c>
      <c r="AX100" s="13" t="s">
        <v>73</v>
      </c>
      <c r="AY100" s="233" t="s">
        <v>135</v>
      </c>
    </row>
    <row r="101" s="14" customFormat="1">
      <c r="A101" s="14"/>
      <c r="B101" s="234"/>
      <c r="C101" s="235"/>
      <c r="D101" s="218" t="s">
        <v>146</v>
      </c>
      <c r="E101" s="236" t="s">
        <v>21</v>
      </c>
      <c r="F101" s="237" t="s">
        <v>148</v>
      </c>
      <c r="G101" s="235"/>
      <c r="H101" s="238">
        <v>749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146</v>
      </c>
      <c r="AU101" s="244" t="s">
        <v>84</v>
      </c>
      <c r="AV101" s="14" t="s">
        <v>142</v>
      </c>
      <c r="AW101" s="14" t="s">
        <v>34</v>
      </c>
      <c r="AX101" s="14" t="s">
        <v>81</v>
      </c>
      <c r="AY101" s="244" t="s">
        <v>135</v>
      </c>
    </row>
    <row r="102" s="2" customFormat="1" ht="21.75" customHeight="1">
      <c r="A102" s="39"/>
      <c r="B102" s="40"/>
      <c r="C102" s="205" t="s">
        <v>142</v>
      </c>
      <c r="D102" s="205" t="s">
        <v>137</v>
      </c>
      <c r="E102" s="206" t="s">
        <v>172</v>
      </c>
      <c r="F102" s="207" t="s">
        <v>173</v>
      </c>
      <c r="G102" s="208" t="s">
        <v>167</v>
      </c>
      <c r="H102" s="209">
        <v>4</v>
      </c>
      <c r="I102" s="210"/>
      <c r="J102" s="211">
        <f>ROUND(I102*H102,2)</f>
        <v>0</v>
      </c>
      <c r="K102" s="207" t="s">
        <v>141</v>
      </c>
      <c r="L102" s="45"/>
      <c r="M102" s="212" t="s">
        <v>21</v>
      </c>
      <c r="N102" s="213" t="s">
        <v>44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142</v>
      </c>
      <c r="AT102" s="216" t="s">
        <v>137</v>
      </c>
      <c r="AU102" s="216" t="s">
        <v>84</v>
      </c>
      <c r="AY102" s="18" t="s">
        <v>135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81</v>
      </c>
      <c r="BK102" s="217">
        <f>ROUND(I102*H102,2)</f>
        <v>0</v>
      </c>
      <c r="BL102" s="18" t="s">
        <v>142</v>
      </c>
      <c r="BM102" s="216" t="s">
        <v>174</v>
      </c>
    </row>
    <row r="103" s="2" customFormat="1">
      <c r="A103" s="39"/>
      <c r="B103" s="40"/>
      <c r="C103" s="41"/>
      <c r="D103" s="218" t="s">
        <v>144</v>
      </c>
      <c r="E103" s="41"/>
      <c r="F103" s="219" t="s">
        <v>169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144</v>
      </c>
      <c r="AU103" s="18" t="s">
        <v>84</v>
      </c>
    </row>
    <row r="104" s="13" customFormat="1">
      <c r="A104" s="13"/>
      <c r="B104" s="223"/>
      <c r="C104" s="224"/>
      <c r="D104" s="218" t="s">
        <v>146</v>
      </c>
      <c r="E104" s="225" t="s">
        <v>21</v>
      </c>
      <c r="F104" s="226" t="s">
        <v>740</v>
      </c>
      <c r="G104" s="224"/>
      <c r="H104" s="227">
        <v>4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146</v>
      </c>
      <c r="AU104" s="233" t="s">
        <v>84</v>
      </c>
      <c r="AV104" s="13" t="s">
        <v>84</v>
      </c>
      <c r="AW104" s="13" t="s">
        <v>34</v>
      </c>
      <c r="AX104" s="13" t="s">
        <v>73</v>
      </c>
      <c r="AY104" s="233" t="s">
        <v>135</v>
      </c>
    </row>
    <row r="105" s="14" customFormat="1">
      <c r="A105" s="14"/>
      <c r="B105" s="234"/>
      <c r="C105" s="235"/>
      <c r="D105" s="218" t="s">
        <v>146</v>
      </c>
      <c r="E105" s="236" t="s">
        <v>21</v>
      </c>
      <c r="F105" s="237" t="s">
        <v>148</v>
      </c>
      <c r="G105" s="235"/>
      <c r="H105" s="238">
        <v>4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4" t="s">
        <v>146</v>
      </c>
      <c r="AU105" s="244" t="s">
        <v>84</v>
      </c>
      <c r="AV105" s="14" t="s">
        <v>142</v>
      </c>
      <c r="AW105" s="14" t="s">
        <v>34</v>
      </c>
      <c r="AX105" s="14" t="s">
        <v>81</v>
      </c>
      <c r="AY105" s="244" t="s">
        <v>135</v>
      </c>
    </row>
    <row r="106" s="2" customFormat="1">
      <c r="A106" s="39"/>
      <c r="B106" s="40"/>
      <c r="C106" s="205" t="s">
        <v>164</v>
      </c>
      <c r="D106" s="205" t="s">
        <v>137</v>
      </c>
      <c r="E106" s="206" t="s">
        <v>182</v>
      </c>
      <c r="F106" s="207" t="s">
        <v>183</v>
      </c>
      <c r="G106" s="208" t="s">
        <v>167</v>
      </c>
      <c r="H106" s="209">
        <v>4</v>
      </c>
      <c r="I106" s="210"/>
      <c r="J106" s="211">
        <f>ROUND(I106*H106,2)</f>
        <v>0</v>
      </c>
      <c r="K106" s="207" t="s">
        <v>141</v>
      </c>
      <c r="L106" s="45"/>
      <c r="M106" s="212" t="s">
        <v>21</v>
      </c>
      <c r="N106" s="213" t="s">
        <v>44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142</v>
      </c>
      <c r="AT106" s="216" t="s">
        <v>137</v>
      </c>
      <c r="AU106" s="216" t="s">
        <v>84</v>
      </c>
      <c r="AY106" s="18" t="s">
        <v>135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81</v>
      </c>
      <c r="BK106" s="217">
        <f>ROUND(I106*H106,2)</f>
        <v>0</v>
      </c>
      <c r="BL106" s="18" t="s">
        <v>142</v>
      </c>
      <c r="BM106" s="216" t="s">
        <v>184</v>
      </c>
    </row>
    <row r="107" s="2" customFormat="1">
      <c r="A107" s="39"/>
      <c r="B107" s="40"/>
      <c r="C107" s="41"/>
      <c r="D107" s="218" t="s">
        <v>144</v>
      </c>
      <c r="E107" s="41"/>
      <c r="F107" s="219" t="s">
        <v>185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144</v>
      </c>
      <c r="AU107" s="18" t="s">
        <v>84</v>
      </c>
    </row>
    <row r="108" s="13" customFormat="1">
      <c r="A108" s="13"/>
      <c r="B108" s="223"/>
      <c r="C108" s="224"/>
      <c r="D108" s="218" t="s">
        <v>146</v>
      </c>
      <c r="E108" s="225" t="s">
        <v>21</v>
      </c>
      <c r="F108" s="226" t="s">
        <v>741</v>
      </c>
      <c r="G108" s="224"/>
      <c r="H108" s="227">
        <v>4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146</v>
      </c>
      <c r="AU108" s="233" t="s">
        <v>84</v>
      </c>
      <c r="AV108" s="13" t="s">
        <v>84</v>
      </c>
      <c r="AW108" s="13" t="s">
        <v>34</v>
      </c>
      <c r="AX108" s="13" t="s">
        <v>73</v>
      </c>
      <c r="AY108" s="233" t="s">
        <v>135</v>
      </c>
    </row>
    <row r="109" s="14" customFormat="1">
      <c r="A109" s="14"/>
      <c r="B109" s="234"/>
      <c r="C109" s="235"/>
      <c r="D109" s="218" t="s">
        <v>146</v>
      </c>
      <c r="E109" s="236" t="s">
        <v>21</v>
      </c>
      <c r="F109" s="237" t="s">
        <v>148</v>
      </c>
      <c r="G109" s="235"/>
      <c r="H109" s="238">
        <v>4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146</v>
      </c>
      <c r="AU109" s="244" t="s">
        <v>84</v>
      </c>
      <c r="AV109" s="14" t="s">
        <v>142</v>
      </c>
      <c r="AW109" s="14" t="s">
        <v>34</v>
      </c>
      <c r="AX109" s="14" t="s">
        <v>81</v>
      </c>
      <c r="AY109" s="244" t="s">
        <v>135</v>
      </c>
    </row>
    <row r="110" s="2" customFormat="1" ht="16.5" customHeight="1">
      <c r="A110" s="39"/>
      <c r="B110" s="40"/>
      <c r="C110" s="205" t="s">
        <v>171</v>
      </c>
      <c r="D110" s="205" t="s">
        <v>137</v>
      </c>
      <c r="E110" s="206" t="s">
        <v>188</v>
      </c>
      <c r="F110" s="207" t="s">
        <v>189</v>
      </c>
      <c r="G110" s="208" t="s">
        <v>140</v>
      </c>
      <c r="H110" s="209">
        <v>1070</v>
      </c>
      <c r="I110" s="210"/>
      <c r="J110" s="211">
        <f>ROUND(I110*H110,2)</f>
        <v>0</v>
      </c>
      <c r="K110" s="207" t="s">
        <v>141</v>
      </c>
      <c r="L110" s="45"/>
      <c r="M110" s="212" t="s">
        <v>21</v>
      </c>
      <c r="N110" s="213" t="s">
        <v>44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142</v>
      </c>
      <c r="AT110" s="216" t="s">
        <v>137</v>
      </c>
      <c r="AU110" s="216" t="s">
        <v>84</v>
      </c>
      <c r="AY110" s="18" t="s">
        <v>135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81</v>
      </c>
      <c r="BK110" s="217">
        <f>ROUND(I110*H110,2)</f>
        <v>0</v>
      </c>
      <c r="BL110" s="18" t="s">
        <v>142</v>
      </c>
      <c r="BM110" s="216" t="s">
        <v>190</v>
      </c>
    </row>
    <row r="111" s="2" customFormat="1">
      <c r="A111" s="39"/>
      <c r="B111" s="40"/>
      <c r="C111" s="41"/>
      <c r="D111" s="218" t="s">
        <v>144</v>
      </c>
      <c r="E111" s="41"/>
      <c r="F111" s="219" t="s">
        <v>185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144</v>
      </c>
      <c r="AU111" s="18" t="s">
        <v>84</v>
      </c>
    </row>
    <row r="112" s="13" customFormat="1">
      <c r="A112" s="13"/>
      <c r="B112" s="223"/>
      <c r="C112" s="224"/>
      <c r="D112" s="218" t="s">
        <v>146</v>
      </c>
      <c r="E112" s="225" t="s">
        <v>21</v>
      </c>
      <c r="F112" s="226" t="s">
        <v>742</v>
      </c>
      <c r="G112" s="224"/>
      <c r="H112" s="227">
        <v>1070</v>
      </c>
      <c r="I112" s="228"/>
      <c r="J112" s="224"/>
      <c r="K112" s="224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146</v>
      </c>
      <c r="AU112" s="233" t="s">
        <v>84</v>
      </c>
      <c r="AV112" s="13" t="s">
        <v>84</v>
      </c>
      <c r="AW112" s="13" t="s">
        <v>34</v>
      </c>
      <c r="AX112" s="13" t="s">
        <v>73</v>
      </c>
      <c r="AY112" s="233" t="s">
        <v>135</v>
      </c>
    </row>
    <row r="113" s="14" customFormat="1">
      <c r="A113" s="14"/>
      <c r="B113" s="234"/>
      <c r="C113" s="235"/>
      <c r="D113" s="218" t="s">
        <v>146</v>
      </c>
      <c r="E113" s="236" t="s">
        <v>21</v>
      </c>
      <c r="F113" s="237" t="s">
        <v>148</v>
      </c>
      <c r="G113" s="235"/>
      <c r="H113" s="238">
        <v>1070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146</v>
      </c>
      <c r="AU113" s="244" t="s">
        <v>84</v>
      </c>
      <c r="AV113" s="14" t="s">
        <v>142</v>
      </c>
      <c r="AW113" s="14" t="s">
        <v>34</v>
      </c>
      <c r="AX113" s="14" t="s">
        <v>81</v>
      </c>
      <c r="AY113" s="244" t="s">
        <v>135</v>
      </c>
    </row>
    <row r="114" s="2" customFormat="1" ht="21.75" customHeight="1">
      <c r="A114" s="39"/>
      <c r="B114" s="40"/>
      <c r="C114" s="205" t="s">
        <v>176</v>
      </c>
      <c r="D114" s="205" t="s">
        <v>137</v>
      </c>
      <c r="E114" s="206" t="s">
        <v>198</v>
      </c>
      <c r="F114" s="207" t="s">
        <v>199</v>
      </c>
      <c r="G114" s="208" t="s">
        <v>167</v>
      </c>
      <c r="H114" s="209">
        <v>4</v>
      </c>
      <c r="I114" s="210"/>
      <c r="J114" s="211">
        <f>ROUND(I114*H114,2)</f>
        <v>0</v>
      </c>
      <c r="K114" s="207" t="s">
        <v>141</v>
      </c>
      <c r="L114" s="45"/>
      <c r="M114" s="212" t="s">
        <v>21</v>
      </c>
      <c r="N114" s="213" t="s">
        <v>44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142</v>
      </c>
      <c r="AT114" s="216" t="s">
        <v>137</v>
      </c>
      <c r="AU114" s="216" t="s">
        <v>84</v>
      </c>
      <c r="AY114" s="18" t="s">
        <v>135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81</v>
      </c>
      <c r="BK114" s="217">
        <f>ROUND(I114*H114,2)</f>
        <v>0</v>
      </c>
      <c r="BL114" s="18" t="s">
        <v>142</v>
      </c>
      <c r="BM114" s="216" t="s">
        <v>200</v>
      </c>
    </row>
    <row r="115" s="2" customFormat="1">
      <c r="A115" s="39"/>
      <c r="B115" s="40"/>
      <c r="C115" s="41"/>
      <c r="D115" s="218" t="s">
        <v>144</v>
      </c>
      <c r="E115" s="41"/>
      <c r="F115" s="219" t="s">
        <v>196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144</v>
      </c>
      <c r="AU115" s="18" t="s">
        <v>84</v>
      </c>
    </row>
    <row r="116" s="13" customFormat="1">
      <c r="A116" s="13"/>
      <c r="B116" s="223"/>
      <c r="C116" s="224"/>
      <c r="D116" s="218" t="s">
        <v>146</v>
      </c>
      <c r="E116" s="225" t="s">
        <v>21</v>
      </c>
      <c r="F116" s="226" t="s">
        <v>740</v>
      </c>
      <c r="G116" s="224"/>
      <c r="H116" s="227">
        <v>4</v>
      </c>
      <c r="I116" s="228"/>
      <c r="J116" s="224"/>
      <c r="K116" s="224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146</v>
      </c>
      <c r="AU116" s="233" t="s">
        <v>84</v>
      </c>
      <c r="AV116" s="13" t="s">
        <v>84</v>
      </c>
      <c r="AW116" s="13" t="s">
        <v>34</v>
      </c>
      <c r="AX116" s="13" t="s">
        <v>73</v>
      </c>
      <c r="AY116" s="233" t="s">
        <v>135</v>
      </c>
    </row>
    <row r="117" s="14" customFormat="1">
      <c r="A117" s="14"/>
      <c r="B117" s="234"/>
      <c r="C117" s="235"/>
      <c r="D117" s="218" t="s">
        <v>146</v>
      </c>
      <c r="E117" s="236" t="s">
        <v>21</v>
      </c>
      <c r="F117" s="237" t="s">
        <v>148</v>
      </c>
      <c r="G117" s="235"/>
      <c r="H117" s="238">
        <v>4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4" t="s">
        <v>146</v>
      </c>
      <c r="AU117" s="244" t="s">
        <v>84</v>
      </c>
      <c r="AV117" s="14" t="s">
        <v>142</v>
      </c>
      <c r="AW117" s="14" t="s">
        <v>34</v>
      </c>
      <c r="AX117" s="14" t="s">
        <v>81</v>
      </c>
      <c r="AY117" s="244" t="s">
        <v>135</v>
      </c>
    </row>
    <row r="118" s="2" customFormat="1" ht="16.5" customHeight="1">
      <c r="A118" s="39"/>
      <c r="B118" s="40"/>
      <c r="C118" s="205" t="s">
        <v>181</v>
      </c>
      <c r="D118" s="205" t="s">
        <v>137</v>
      </c>
      <c r="E118" s="206" t="s">
        <v>206</v>
      </c>
      <c r="F118" s="207" t="s">
        <v>207</v>
      </c>
      <c r="G118" s="208" t="s">
        <v>167</v>
      </c>
      <c r="H118" s="209">
        <v>252</v>
      </c>
      <c r="I118" s="210"/>
      <c r="J118" s="211">
        <f>ROUND(I118*H118,2)</f>
        <v>0</v>
      </c>
      <c r="K118" s="207" t="s">
        <v>141</v>
      </c>
      <c r="L118" s="45"/>
      <c r="M118" s="212" t="s">
        <v>21</v>
      </c>
      <c r="N118" s="213" t="s">
        <v>44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142</v>
      </c>
      <c r="AT118" s="216" t="s">
        <v>137</v>
      </c>
      <c r="AU118" s="216" t="s">
        <v>84</v>
      </c>
      <c r="AY118" s="18" t="s">
        <v>135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81</v>
      </c>
      <c r="BK118" s="217">
        <f>ROUND(I118*H118,2)</f>
        <v>0</v>
      </c>
      <c r="BL118" s="18" t="s">
        <v>142</v>
      </c>
      <c r="BM118" s="216" t="s">
        <v>208</v>
      </c>
    </row>
    <row r="119" s="2" customFormat="1">
      <c r="A119" s="39"/>
      <c r="B119" s="40"/>
      <c r="C119" s="41"/>
      <c r="D119" s="218" t="s">
        <v>144</v>
      </c>
      <c r="E119" s="41"/>
      <c r="F119" s="219" t="s">
        <v>209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144</v>
      </c>
      <c r="AU119" s="18" t="s">
        <v>84</v>
      </c>
    </row>
    <row r="120" s="13" customFormat="1">
      <c r="A120" s="13"/>
      <c r="B120" s="223"/>
      <c r="C120" s="224"/>
      <c r="D120" s="218" t="s">
        <v>146</v>
      </c>
      <c r="E120" s="225" t="s">
        <v>21</v>
      </c>
      <c r="F120" s="226" t="s">
        <v>743</v>
      </c>
      <c r="G120" s="224"/>
      <c r="H120" s="227">
        <v>252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146</v>
      </c>
      <c r="AU120" s="233" t="s">
        <v>84</v>
      </c>
      <c r="AV120" s="13" t="s">
        <v>84</v>
      </c>
      <c r="AW120" s="13" t="s">
        <v>34</v>
      </c>
      <c r="AX120" s="13" t="s">
        <v>73</v>
      </c>
      <c r="AY120" s="233" t="s">
        <v>135</v>
      </c>
    </row>
    <row r="121" s="14" customFormat="1">
      <c r="A121" s="14"/>
      <c r="B121" s="234"/>
      <c r="C121" s="235"/>
      <c r="D121" s="218" t="s">
        <v>146</v>
      </c>
      <c r="E121" s="236" t="s">
        <v>21</v>
      </c>
      <c r="F121" s="237" t="s">
        <v>148</v>
      </c>
      <c r="G121" s="235"/>
      <c r="H121" s="238">
        <v>252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146</v>
      </c>
      <c r="AU121" s="244" t="s">
        <v>84</v>
      </c>
      <c r="AV121" s="14" t="s">
        <v>142</v>
      </c>
      <c r="AW121" s="14" t="s">
        <v>34</v>
      </c>
      <c r="AX121" s="14" t="s">
        <v>81</v>
      </c>
      <c r="AY121" s="244" t="s">
        <v>135</v>
      </c>
    </row>
    <row r="122" s="2" customFormat="1" ht="16.5" customHeight="1">
      <c r="A122" s="39"/>
      <c r="B122" s="40"/>
      <c r="C122" s="205" t="s">
        <v>187</v>
      </c>
      <c r="D122" s="205" t="s">
        <v>137</v>
      </c>
      <c r="E122" s="206" t="s">
        <v>744</v>
      </c>
      <c r="F122" s="207" t="s">
        <v>745</v>
      </c>
      <c r="G122" s="208" t="s">
        <v>474</v>
      </c>
      <c r="H122" s="209">
        <v>4</v>
      </c>
      <c r="I122" s="210"/>
      <c r="J122" s="211">
        <f>ROUND(I122*H122,2)</f>
        <v>0</v>
      </c>
      <c r="K122" s="207" t="s">
        <v>141</v>
      </c>
      <c r="L122" s="45"/>
      <c r="M122" s="212" t="s">
        <v>21</v>
      </c>
      <c r="N122" s="213" t="s">
        <v>44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142</v>
      </c>
      <c r="AT122" s="216" t="s">
        <v>137</v>
      </c>
      <c r="AU122" s="216" t="s">
        <v>84</v>
      </c>
      <c r="AY122" s="18" t="s">
        <v>135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81</v>
      </c>
      <c r="BK122" s="217">
        <f>ROUND(I122*H122,2)</f>
        <v>0</v>
      </c>
      <c r="BL122" s="18" t="s">
        <v>142</v>
      </c>
      <c r="BM122" s="216" t="s">
        <v>746</v>
      </c>
    </row>
    <row r="123" s="2" customFormat="1">
      <c r="A123" s="39"/>
      <c r="B123" s="40"/>
      <c r="C123" s="41"/>
      <c r="D123" s="218" t="s">
        <v>144</v>
      </c>
      <c r="E123" s="41"/>
      <c r="F123" s="219" t="s">
        <v>747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144</v>
      </c>
      <c r="AU123" s="18" t="s">
        <v>84</v>
      </c>
    </row>
    <row r="124" s="13" customFormat="1">
      <c r="A124" s="13"/>
      <c r="B124" s="223"/>
      <c r="C124" s="224"/>
      <c r="D124" s="218" t="s">
        <v>146</v>
      </c>
      <c r="E124" s="225" t="s">
        <v>21</v>
      </c>
      <c r="F124" s="226" t="s">
        <v>748</v>
      </c>
      <c r="G124" s="224"/>
      <c r="H124" s="227">
        <v>4</v>
      </c>
      <c r="I124" s="228"/>
      <c r="J124" s="224"/>
      <c r="K124" s="224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146</v>
      </c>
      <c r="AU124" s="233" t="s">
        <v>84</v>
      </c>
      <c r="AV124" s="13" t="s">
        <v>84</v>
      </c>
      <c r="AW124" s="13" t="s">
        <v>34</v>
      </c>
      <c r="AX124" s="13" t="s">
        <v>73</v>
      </c>
      <c r="AY124" s="233" t="s">
        <v>135</v>
      </c>
    </row>
    <row r="125" s="14" customFormat="1">
      <c r="A125" s="14"/>
      <c r="B125" s="234"/>
      <c r="C125" s="235"/>
      <c r="D125" s="218" t="s">
        <v>146</v>
      </c>
      <c r="E125" s="236" t="s">
        <v>21</v>
      </c>
      <c r="F125" s="237" t="s">
        <v>148</v>
      </c>
      <c r="G125" s="235"/>
      <c r="H125" s="238">
        <v>4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4" t="s">
        <v>146</v>
      </c>
      <c r="AU125" s="244" t="s">
        <v>84</v>
      </c>
      <c r="AV125" s="14" t="s">
        <v>142</v>
      </c>
      <c r="AW125" s="14" t="s">
        <v>34</v>
      </c>
      <c r="AX125" s="14" t="s">
        <v>81</v>
      </c>
      <c r="AY125" s="244" t="s">
        <v>135</v>
      </c>
    </row>
    <row r="126" s="2" customFormat="1">
      <c r="A126" s="39"/>
      <c r="B126" s="40"/>
      <c r="C126" s="205" t="s">
        <v>192</v>
      </c>
      <c r="D126" s="205" t="s">
        <v>137</v>
      </c>
      <c r="E126" s="206" t="s">
        <v>216</v>
      </c>
      <c r="F126" s="207" t="s">
        <v>217</v>
      </c>
      <c r="G126" s="208" t="s">
        <v>167</v>
      </c>
      <c r="H126" s="209">
        <v>4</v>
      </c>
      <c r="I126" s="210"/>
      <c r="J126" s="211">
        <f>ROUND(I126*H126,2)</f>
        <v>0</v>
      </c>
      <c r="K126" s="207" t="s">
        <v>141</v>
      </c>
      <c r="L126" s="45"/>
      <c r="M126" s="212" t="s">
        <v>21</v>
      </c>
      <c r="N126" s="213" t="s">
        <v>44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142</v>
      </c>
      <c r="AT126" s="216" t="s">
        <v>137</v>
      </c>
      <c r="AU126" s="216" t="s">
        <v>84</v>
      </c>
      <c r="AY126" s="18" t="s">
        <v>135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81</v>
      </c>
      <c r="BK126" s="217">
        <f>ROUND(I126*H126,2)</f>
        <v>0</v>
      </c>
      <c r="BL126" s="18" t="s">
        <v>142</v>
      </c>
      <c r="BM126" s="216" t="s">
        <v>218</v>
      </c>
    </row>
    <row r="127" s="2" customFormat="1">
      <c r="A127" s="39"/>
      <c r="B127" s="40"/>
      <c r="C127" s="41"/>
      <c r="D127" s="218" t="s">
        <v>144</v>
      </c>
      <c r="E127" s="41"/>
      <c r="F127" s="219" t="s">
        <v>215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144</v>
      </c>
      <c r="AU127" s="18" t="s">
        <v>84</v>
      </c>
    </row>
    <row r="128" s="13" customFormat="1">
      <c r="A128" s="13"/>
      <c r="B128" s="223"/>
      <c r="C128" s="224"/>
      <c r="D128" s="218" t="s">
        <v>146</v>
      </c>
      <c r="E128" s="225" t="s">
        <v>21</v>
      </c>
      <c r="F128" s="226" t="s">
        <v>229</v>
      </c>
      <c r="G128" s="224"/>
      <c r="H128" s="227">
        <v>4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146</v>
      </c>
      <c r="AU128" s="233" t="s">
        <v>84</v>
      </c>
      <c r="AV128" s="13" t="s">
        <v>84</v>
      </c>
      <c r="AW128" s="13" t="s">
        <v>34</v>
      </c>
      <c r="AX128" s="13" t="s">
        <v>73</v>
      </c>
      <c r="AY128" s="233" t="s">
        <v>135</v>
      </c>
    </row>
    <row r="129" s="14" customFormat="1">
      <c r="A129" s="14"/>
      <c r="B129" s="234"/>
      <c r="C129" s="235"/>
      <c r="D129" s="218" t="s">
        <v>146</v>
      </c>
      <c r="E129" s="236" t="s">
        <v>21</v>
      </c>
      <c r="F129" s="237" t="s">
        <v>148</v>
      </c>
      <c r="G129" s="235"/>
      <c r="H129" s="238">
        <v>4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146</v>
      </c>
      <c r="AU129" s="244" t="s">
        <v>84</v>
      </c>
      <c r="AV129" s="14" t="s">
        <v>142</v>
      </c>
      <c r="AW129" s="14" t="s">
        <v>34</v>
      </c>
      <c r="AX129" s="14" t="s">
        <v>81</v>
      </c>
      <c r="AY129" s="244" t="s">
        <v>135</v>
      </c>
    </row>
    <row r="130" s="2" customFormat="1">
      <c r="A130" s="39"/>
      <c r="B130" s="40"/>
      <c r="C130" s="205" t="s">
        <v>197</v>
      </c>
      <c r="D130" s="205" t="s">
        <v>137</v>
      </c>
      <c r="E130" s="206" t="s">
        <v>226</v>
      </c>
      <c r="F130" s="207" t="s">
        <v>227</v>
      </c>
      <c r="G130" s="208" t="s">
        <v>167</v>
      </c>
      <c r="H130" s="209">
        <v>4</v>
      </c>
      <c r="I130" s="210"/>
      <c r="J130" s="211">
        <f>ROUND(I130*H130,2)</f>
        <v>0</v>
      </c>
      <c r="K130" s="207" t="s">
        <v>141</v>
      </c>
      <c r="L130" s="45"/>
      <c r="M130" s="212" t="s">
        <v>21</v>
      </c>
      <c r="N130" s="213" t="s">
        <v>44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142</v>
      </c>
      <c r="AT130" s="216" t="s">
        <v>137</v>
      </c>
      <c r="AU130" s="216" t="s">
        <v>84</v>
      </c>
      <c r="AY130" s="18" t="s">
        <v>135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81</v>
      </c>
      <c r="BK130" s="217">
        <f>ROUND(I130*H130,2)</f>
        <v>0</v>
      </c>
      <c r="BL130" s="18" t="s">
        <v>142</v>
      </c>
      <c r="BM130" s="216" t="s">
        <v>228</v>
      </c>
    </row>
    <row r="131" s="2" customFormat="1">
      <c r="A131" s="39"/>
      <c r="B131" s="40"/>
      <c r="C131" s="41"/>
      <c r="D131" s="218" t="s">
        <v>144</v>
      </c>
      <c r="E131" s="41"/>
      <c r="F131" s="219" t="s">
        <v>215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144</v>
      </c>
      <c r="AU131" s="18" t="s">
        <v>84</v>
      </c>
    </row>
    <row r="132" s="13" customFormat="1">
      <c r="A132" s="13"/>
      <c r="B132" s="223"/>
      <c r="C132" s="224"/>
      <c r="D132" s="218" t="s">
        <v>146</v>
      </c>
      <c r="E132" s="225" t="s">
        <v>21</v>
      </c>
      <c r="F132" s="226" t="s">
        <v>229</v>
      </c>
      <c r="G132" s="224"/>
      <c r="H132" s="227">
        <v>4</v>
      </c>
      <c r="I132" s="228"/>
      <c r="J132" s="224"/>
      <c r="K132" s="224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146</v>
      </c>
      <c r="AU132" s="233" t="s">
        <v>84</v>
      </c>
      <c r="AV132" s="13" t="s">
        <v>84</v>
      </c>
      <c r="AW132" s="13" t="s">
        <v>34</v>
      </c>
      <c r="AX132" s="13" t="s">
        <v>73</v>
      </c>
      <c r="AY132" s="233" t="s">
        <v>135</v>
      </c>
    </row>
    <row r="133" s="14" customFormat="1">
      <c r="A133" s="14"/>
      <c r="B133" s="234"/>
      <c r="C133" s="235"/>
      <c r="D133" s="218" t="s">
        <v>146</v>
      </c>
      <c r="E133" s="236" t="s">
        <v>21</v>
      </c>
      <c r="F133" s="237" t="s">
        <v>148</v>
      </c>
      <c r="G133" s="235"/>
      <c r="H133" s="238">
        <v>4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4" t="s">
        <v>146</v>
      </c>
      <c r="AU133" s="244" t="s">
        <v>84</v>
      </c>
      <c r="AV133" s="14" t="s">
        <v>142</v>
      </c>
      <c r="AW133" s="14" t="s">
        <v>34</v>
      </c>
      <c r="AX133" s="14" t="s">
        <v>81</v>
      </c>
      <c r="AY133" s="244" t="s">
        <v>135</v>
      </c>
    </row>
    <row r="134" s="2" customFormat="1" ht="33" customHeight="1">
      <c r="A134" s="39"/>
      <c r="B134" s="40"/>
      <c r="C134" s="205" t="s">
        <v>201</v>
      </c>
      <c r="D134" s="205" t="s">
        <v>137</v>
      </c>
      <c r="E134" s="206" t="s">
        <v>240</v>
      </c>
      <c r="F134" s="207" t="s">
        <v>241</v>
      </c>
      <c r="G134" s="208" t="s">
        <v>167</v>
      </c>
      <c r="H134" s="209">
        <v>80</v>
      </c>
      <c r="I134" s="210"/>
      <c r="J134" s="211">
        <f>ROUND(I134*H134,2)</f>
        <v>0</v>
      </c>
      <c r="K134" s="207" t="s">
        <v>141</v>
      </c>
      <c r="L134" s="45"/>
      <c r="M134" s="212" t="s">
        <v>21</v>
      </c>
      <c r="N134" s="213" t="s">
        <v>44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142</v>
      </c>
      <c r="AT134" s="216" t="s">
        <v>137</v>
      </c>
      <c r="AU134" s="216" t="s">
        <v>84</v>
      </c>
      <c r="AY134" s="18" t="s">
        <v>135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81</v>
      </c>
      <c r="BK134" s="217">
        <f>ROUND(I134*H134,2)</f>
        <v>0</v>
      </c>
      <c r="BL134" s="18" t="s">
        <v>142</v>
      </c>
      <c r="BM134" s="216" t="s">
        <v>242</v>
      </c>
    </row>
    <row r="135" s="2" customFormat="1">
      <c r="A135" s="39"/>
      <c r="B135" s="40"/>
      <c r="C135" s="41"/>
      <c r="D135" s="218" t="s">
        <v>144</v>
      </c>
      <c r="E135" s="41"/>
      <c r="F135" s="219" t="s">
        <v>215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144</v>
      </c>
      <c r="AU135" s="18" t="s">
        <v>84</v>
      </c>
    </row>
    <row r="136" s="13" customFormat="1">
      <c r="A136" s="13"/>
      <c r="B136" s="223"/>
      <c r="C136" s="224"/>
      <c r="D136" s="218" t="s">
        <v>146</v>
      </c>
      <c r="E136" s="225" t="s">
        <v>21</v>
      </c>
      <c r="F136" s="226" t="s">
        <v>749</v>
      </c>
      <c r="G136" s="224"/>
      <c r="H136" s="227">
        <v>80</v>
      </c>
      <c r="I136" s="228"/>
      <c r="J136" s="224"/>
      <c r="K136" s="224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146</v>
      </c>
      <c r="AU136" s="233" t="s">
        <v>84</v>
      </c>
      <c r="AV136" s="13" t="s">
        <v>84</v>
      </c>
      <c r="AW136" s="13" t="s">
        <v>34</v>
      </c>
      <c r="AX136" s="13" t="s">
        <v>73</v>
      </c>
      <c r="AY136" s="233" t="s">
        <v>135</v>
      </c>
    </row>
    <row r="137" s="14" customFormat="1">
      <c r="A137" s="14"/>
      <c r="B137" s="234"/>
      <c r="C137" s="235"/>
      <c r="D137" s="218" t="s">
        <v>146</v>
      </c>
      <c r="E137" s="236" t="s">
        <v>21</v>
      </c>
      <c r="F137" s="237" t="s">
        <v>148</v>
      </c>
      <c r="G137" s="235"/>
      <c r="H137" s="238">
        <v>80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146</v>
      </c>
      <c r="AU137" s="244" t="s">
        <v>84</v>
      </c>
      <c r="AV137" s="14" t="s">
        <v>142</v>
      </c>
      <c r="AW137" s="14" t="s">
        <v>34</v>
      </c>
      <c r="AX137" s="14" t="s">
        <v>81</v>
      </c>
      <c r="AY137" s="244" t="s">
        <v>135</v>
      </c>
    </row>
    <row r="138" s="2" customFormat="1" ht="33" customHeight="1">
      <c r="A138" s="39"/>
      <c r="B138" s="40"/>
      <c r="C138" s="205" t="s">
        <v>205</v>
      </c>
      <c r="D138" s="205" t="s">
        <v>137</v>
      </c>
      <c r="E138" s="206" t="s">
        <v>249</v>
      </c>
      <c r="F138" s="207" t="s">
        <v>250</v>
      </c>
      <c r="G138" s="208" t="s">
        <v>167</v>
      </c>
      <c r="H138" s="209">
        <v>80</v>
      </c>
      <c r="I138" s="210"/>
      <c r="J138" s="211">
        <f>ROUND(I138*H138,2)</f>
        <v>0</v>
      </c>
      <c r="K138" s="207" t="s">
        <v>141</v>
      </c>
      <c r="L138" s="45"/>
      <c r="M138" s="212" t="s">
        <v>21</v>
      </c>
      <c r="N138" s="213" t="s">
        <v>44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142</v>
      </c>
      <c r="AT138" s="216" t="s">
        <v>137</v>
      </c>
      <c r="AU138" s="216" t="s">
        <v>84</v>
      </c>
      <c r="AY138" s="18" t="s">
        <v>135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81</v>
      </c>
      <c r="BK138" s="217">
        <f>ROUND(I138*H138,2)</f>
        <v>0</v>
      </c>
      <c r="BL138" s="18" t="s">
        <v>142</v>
      </c>
      <c r="BM138" s="216" t="s">
        <v>251</v>
      </c>
    </row>
    <row r="139" s="2" customFormat="1">
      <c r="A139" s="39"/>
      <c r="B139" s="40"/>
      <c r="C139" s="41"/>
      <c r="D139" s="218" t="s">
        <v>144</v>
      </c>
      <c r="E139" s="41"/>
      <c r="F139" s="219" t="s">
        <v>215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144</v>
      </c>
      <c r="AU139" s="18" t="s">
        <v>84</v>
      </c>
    </row>
    <row r="140" s="13" customFormat="1">
      <c r="A140" s="13"/>
      <c r="B140" s="223"/>
      <c r="C140" s="224"/>
      <c r="D140" s="218" t="s">
        <v>146</v>
      </c>
      <c r="E140" s="225" t="s">
        <v>21</v>
      </c>
      <c r="F140" s="226" t="s">
        <v>252</v>
      </c>
      <c r="G140" s="224"/>
      <c r="H140" s="227">
        <v>80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146</v>
      </c>
      <c r="AU140" s="233" t="s">
        <v>84</v>
      </c>
      <c r="AV140" s="13" t="s">
        <v>84</v>
      </c>
      <c r="AW140" s="13" t="s">
        <v>34</v>
      </c>
      <c r="AX140" s="13" t="s">
        <v>73</v>
      </c>
      <c r="AY140" s="233" t="s">
        <v>135</v>
      </c>
    </row>
    <row r="141" s="14" customFormat="1">
      <c r="A141" s="14"/>
      <c r="B141" s="234"/>
      <c r="C141" s="235"/>
      <c r="D141" s="218" t="s">
        <v>146</v>
      </c>
      <c r="E141" s="236" t="s">
        <v>21</v>
      </c>
      <c r="F141" s="237" t="s">
        <v>148</v>
      </c>
      <c r="G141" s="235"/>
      <c r="H141" s="238">
        <v>80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146</v>
      </c>
      <c r="AU141" s="244" t="s">
        <v>84</v>
      </c>
      <c r="AV141" s="14" t="s">
        <v>142</v>
      </c>
      <c r="AW141" s="14" t="s">
        <v>34</v>
      </c>
      <c r="AX141" s="14" t="s">
        <v>81</v>
      </c>
      <c r="AY141" s="244" t="s">
        <v>135</v>
      </c>
    </row>
    <row r="142" s="2" customFormat="1">
      <c r="A142" s="39"/>
      <c r="B142" s="40"/>
      <c r="C142" s="205" t="s">
        <v>211</v>
      </c>
      <c r="D142" s="205" t="s">
        <v>137</v>
      </c>
      <c r="E142" s="206" t="s">
        <v>750</v>
      </c>
      <c r="F142" s="207" t="s">
        <v>751</v>
      </c>
      <c r="G142" s="208" t="s">
        <v>474</v>
      </c>
      <c r="H142" s="209">
        <v>480</v>
      </c>
      <c r="I142" s="210"/>
      <c r="J142" s="211">
        <f>ROUND(I142*H142,2)</f>
        <v>0</v>
      </c>
      <c r="K142" s="207" t="s">
        <v>141</v>
      </c>
      <c r="L142" s="45"/>
      <c r="M142" s="212" t="s">
        <v>21</v>
      </c>
      <c r="N142" s="213" t="s">
        <v>44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142</v>
      </c>
      <c r="AT142" s="216" t="s">
        <v>137</v>
      </c>
      <c r="AU142" s="216" t="s">
        <v>84</v>
      </c>
      <c r="AY142" s="18" t="s">
        <v>135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81</v>
      </c>
      <c r="BK142" s="217">
        <f>ROUND(I142*H142,2)</f>
        <v>0</v>
      </c>
      <c r="BL142" s="18" t="s">
        <v>142</v>
      </c>
      <c r="BM142" s="216" t="s">
        <v>752</v>
      </c>
    </row>
    <row r="143" s="2" customFormat="1">
      <c r="A143" s="39"/>
      <c r="B143" s="40"/>
      <c r="C143" s="41"/>
      <c r="D143" s="218" t="s">
        <v>144</v>
      </c>
      <c r="E143" s="41"/>
      <c r="F143" s="219" t="s">
        <v>753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144</v>
      </c>
      <c r="AU143" s="18" t="s">
        <v>84</v>
      </c>
    </row>
    <row r="144" s="13" customFormat="1">
      <c r="A144" s="13"/>
      <c r="B144" s="223"/>
      <c r="C144" s="224"/>
      <c r="D144" s="218" t="s">
        <v>146</v>
      </c>
      <c r="E144" s="225" t="s">
        <v>21</v>
      </c>
      <c r="F144" s="226" t="s">
        <v>754</v>
      </c>
      <c r="G144" s="224"/>
      <c r="H144" s="227">
        <v>480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146</v>
      </c>
      <c r="AU144" s="233" t="s">
        <v>84</v>
      </c>
      <c r="AV144" s="13" t="s">
        <v>84</v>
      </c>
      <c r="AW144" s="13" t="s">
        <v>34</v>
      </c>
      <c r="AX144" s="13" t="s">
        <v>73</v>
      </c>
      <c r="AY144" s="233" t="s">
        <v>135</v>
      </c>
    </row>
    <row r="145" s="14" customFormat="1">
      <c r="A145" s="14"/>
      <c r="B145" s="234"/>
      <c r="C145" s="235"/>
      <c r="D145" s="218" t="s">
        <v>146</v>
      </c>
      <c r="E145" s="236" t="s">
        <v>21</v>
      </c>
      <c r="F145" s="237" t="s">
        <v>148</v>
      </c>
      <c r="G145" s="235"/>
      <c r="H145" s="238">
        <v>480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146</v>
      </c>
      <c r="AU145" s="244" t="s">
        <v>84</v>
      </c>
      <c r="AV145" s="14" t="s">
        <v>142</v>
      </c>
      <c r="AW145" s="14" t="s">
        <v>34</v>
      </c>
      <c r="AX145" s="14" t="s">
        <v>81</v>
      </c>
      <c r="AY145" s="244" t="s">
        <v>135</v>
      </c>
    </row>
    <row r="146" s="2" customFormat="1">
      <c r="A146" s="39"/>
      <c r="B146" s="40"/>
      <c r="C146" s="205" t="s">
        <v>8</v>
      </c>
      <c r="D146" s="205" t="s">
        <v>137</v>
      </c>
      <c r="E146" s="206" t="s">
        <v>755</v>
      </c>
      <c r="F146" s="207" t="s">
        <v>756</v>
      </c>
      <c r="G146" s="208" t="s">
        <v>474</v>
      </c>
      <c r="H146" s="209">
        <v>4</v>
      </c>
      <c r="I146" s="210"/>
      <c r="J146" s="211">
        <f>ROUND(I146*H146,2)</f>
        <v>0</v>
      </c>
      <c r="K146" s="207" t="s">
        <v>141</v>
      </c>
      <c r="L146" s="45"/>
      <c r="M146" s="212" t="s">
        <v>21</v>
      </c>
      <c r="N146" s="213" t="s">
        <v>44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142</v>
      </c>
      <c r="AT146" s="216" t="s">
        <v>137</v>
      </c>
      <c r="AU146" s="216" t="s">
        <v>84</v>
      </c>
      <c r="AY146" s="18" t="s">
        <v>135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81</v>
      </c>
      <c r="BK146" s="217">
        <f>ROUND(I146*H146,2)</f>
        <v>0</v>
      </c>
      <c r="BL146" s="18" t="s">
        <v>142</v>
      </c>
      <c r="BM146" s="216" t="s">
        <v>757</v>
      </c>
    </row>
    <row r="147" s="2" customFormat="1">
      <c r="A147" s="39"/>
      <c r="B147" s="40"/>
      <c r="C147" s="41"/>
      <c r="D147" s="218" t="s">
        <v>144</v>
      </c>
      <c r="E147" s="41"/>
      <c r="F147" s="219" t="s">
        <v>753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144</v>
      </c>
      <c r="AU147" s="18" t="s">
        <v>84</v>
      </c>
    </row>
    <row r="148" s="13" customFormat="1">
      <c r="A148" s="13"/>
      <c r="B148" s="223"/>
      <c r="C148" s="224"/>
      <c r="D148" s="218" t="s">
        <v>146</v>
      </c>
      <c r="E148" s="225" t="s">
        <v>21</v>
      </c>
      <c r="F148" s="226" t="s">
        <v>758</v>
      </c>
      <c r="G148" s="224"/>
      <c r="H148" s="227">
        <v>4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146</v>
      </c>
      <c r="AU148" s="233" t="s">
        <v>84</v>
      </c>
      <c r="AV148" s="13" t="s">
        <v>84</v>
      </c>
      <c r="AW148" s="13" t="s">
        <v>34</v>
      </c>
      <c r="AX148" s="13" t="s">
        <v>73</v>
      </c>
      <c r="AY148" s="233" t="s">
        <v>135</v>
      </c>
    </row>
    <row r="149" s="14" customFormat="1">
      <c r="A149" s="14"/>
      <c r="B149" s="234"/>
      <c r="C149" s="235"/>
      <c r="D149" s="218" t="s">
        <v>146</v>
      </c>
      <c r="E149" s="236" t="s">
        <v>21</v>
      </c>
      <c r="F149" s="237" t="s">
        <v>148</v>
      </c>
      <c r="G149" s="235"/>
      <c r="H149" s="238">
        <v>4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146</v>
      </c>
      <c r="AU149" s="244" t="s">
        <v>84</v>
      </c>
      <c r="AV149" s="14" t="s">
        <v>142</v>
      </c>
      <c r="AW149" s="14" t="s">
        <v>34</v>
      </c>
      <c r="AX149" s="14" t="s">
        <v>81</v>
      </c>
      <c r="AY149" s="244" t="s">
        <v>135</v>
      </c>
    </row>
    <row r="150" s="2" customFormat="1">
      <c r="A150" s="39"/>
      <c r="B150" s="40"/>
      <c r="C150" s="205" t="s">
        <v>220</v>
      </c>
      <c r="D150" s="205" t="s">
        <v>137</v>
      </c>
      <c r="E150" s="206" t="s">
        <v>759</v>
      </c>
      <c r="F150" s="207" t="s">
        <v>760</v>
      </c>
      <c r="G150" s="208" t="s">
        <v>474</v>
      </c>
      <c r="H150" s="209">
        <v>480</v>
      </c>
      <c r="I150" s="210"/>
      <c r="J150" s="211">
        <f>ROUND(I150*H150,2)</f>
        <v>0</v>
      </c>
      <c r="K150" s="207" t="s">
        <v>141</v>
      </c>
      <c r="L150" s="45"/>
      <c r="M150" s="212" t="s">
        <v>21</v>
      </c>
      <c r="N150" s="213" t="s">
        <v>44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142</v>
      </c>
      <c r="AT150" s="216" t="s">
        <v>137</v>
      </c>
      <c r="AU150" s="216" t="s">
        <v>84</v>
      </c>
      <c r="AY150" s="18" t="s">
        <v>135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81</v>
      </c>
      <c r="BK150" s="217">
        <f>ROUND(I150*H150,2)</f>
        <v>0</v>
      </c>
      <c r="BL150" s="18" t="s">
        <v>142</v>
      </c>
      <c r="BM150" s="216" t="s">
        <v>761</v>
      </c>
    </row>
    <row r="151" s="2" customFormat="1">
      <c r="A151" s="39"/>
      <c r="B151" s="40"/>
      <c r="C151" s="41"/>
      <c r="D151" s="218" t="s">
        <v>144</v>
      </c>
      <c r="E151" s="41"/>
      <c r="F151" s="219" t="s">
        <v>762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144</v>
      </c>
      <c r="AU151" s="18" t="s">
        <v>84</v>
      </c>
    </row>
    <row r="152" s="13" customFormat="1">
      <c r="A152" s="13"/>
      <c r="B152" s="223"/>
      <c r="C152" s="224"/>
      <c r="D152" s="218" t="s">
        <v>146</v>
      </c>
      <c r="E152" s="225" t="s">
        <v>21</v>
      </c>
      <c r="F152" s="226" t="s">
        <v>763</v>
      </c>
      <c r="G152" s="224"/>
      <c r="H152" s="227">
        <v>480</v>
      </c>
      <c r="I152" s="228"/>
      <c r="J152" s="224"/>
      <c r="K152" s="224"/>
      <c r="L152" s="229"/>
      <c r="M152" s="230"/>
      <c r="N152" s="231"/>
      <c r="O152" s="231"/>
      <c r="P152" s="231"/>
      <c r="Q152" s="231"/>
      <c r="R152" s="231"/>
      <c r="S152" s="231"/>
      <c r="T152" s="23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3" t="s">
        <v>146</v>
      </c>
      <c r="AU152" s="233" t="s">
        <v>84</v>
      </c>
      <c r="AV152" s="13" t="s">
        <v>84</v>
      </c>
      <c r="AW152" s="13" t="s">
        <v>34</v>
      </c>
      <c r="AX152" s="13" t="s">
        <v>73</v>
      </c>
      <c r="AY152" s="233" t="s">
        <v>135</v>
      </c>
    </row>
    <row r="153" s="14" customFormat="1">
      <c r="A153" s="14"/>
      <c r="B153" s="234"/>
      <c r="C153" s="235"/>
      <c r="D153" s="218" t="s">
        <v>146</v>
      </c>
      <c r="E153" s="236" t="s">
        <v>21</v>
      </c>
      <c r="F153" s="237" t="s">
        <v>148</v>
      </c>
      <c r="G153" s="235"/>
      <c r="H153" s="238">
        <v>480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146</v>
      </c>
      <c r="AU153" s="244" t="s">
        <v>84</v>
      </c>
      <c r="AV153" s="14" t="s">
        <v>142</v>
      </c>
      <c r="AW153" s="14" t="s">
        <v>34</v>
      </c>
      <c r="AX153" s="14" t="s">
        <v>81</v>
      </c>
      <c r="AY153" s="244" t="s">
        <v>135</v>
      </c>
    </row>
    <row r="154" s="2" customFormat="1">
      <c r="A154" s="39"/>
      <c r="B154" s="40"/>
      <c r="C154" s="205" t="s">
        <v>225</v>
      </c>
      <c r="D154" s="205" t="s">
        <v>137</v>
      </c>
      <c r="E154" s="206" t="s">
        <v>764</v>
      </c>
      <c r="F154" s="207" t="s">
        <v>765</v>
      </c>
      <c r="G154" s="208" t="s">
        <v>474</v>
      </c>
      <c r="H154" s="209">
        <v>480</v>
      </c>
      <c r="I154" s="210"/>
      <c r="J154" s="211">
        <f>ROUND(I154*H154,2)</f>
        <v>0</v>
      </c>
      <c r="K154" s="207" t="s">
        <v>141</v>
      </c>
      <c r="L154" s="45"/>
      <c r="M154" s="212" t="s">
        <v>21</v>
      </c>
      <c r="N154" s="213" t="s">
        <v>44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142</v>
      </c>
      <c r="AT154" s="216" t="s">
        <v>137</v>
      </c>
      <c r="AU154" s="216" t="s">
        <v>84</v>
      </c>
      <c r="AY154" s="18" t="s">
        <v>135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81</v>
      </c>
      <c r="BK154" s="217">
        <f>ROUND(I154*H154,2)</f>
        <v>0</v>
      </c>
      <c r="BL154" s="18" t="s">
        <v>142</v>
      </c>
      <c r="BM154" s="216" t="s">
        <v>766</v>
      </c>
    </row>
    <row r="155" s="2" customFormat="1">
      <c r="A155" s="39"/>
      <c r="B155" s="40"/>
      <c r="C155" s="41"/>
      <c r="D155" s="218" t="s">
        <v>144</v>
      </c>
      <c r="E155" s="41"/>
      <c r="F155" s="219" t="s">
        <v>767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144</v>
      </c>
      <c r="AU155" s="18" t="s">
        <v>84</v>
      </c>
    </row>
    <row r="156" s="13" customFormat="1">
      <c r="A156" s="13"/>
      <c r="B156" s="223"/>
      <c r="C156" s="224"/>
      <c r="D156" s="218" t="s">
        <v>146</v>
      </c>
      <c r="E156" s="225" t="s">
        <v>21</v>
      </c>
      <c r="F156" s="226" t="s">
        <v>768</v>
      </c>
      <c r="G156" s="224"/>
      <c r="H156" s="227">
        <v>480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146</v>
      </c>
      <c r="AU156" s="233" t="s">
        <v>84</v>
      </c>
      <c r="AV156" s="13" t="s">
        <v>84</v>
      </c>
      <c r="AW156" s="13" t="s">
        <v>34</v>
      </c>
      <c r="AX156" s="13" t="s">
        <v>73</v>
      </c>
      <c r="AY156" s="233" t="s">
        <v>135</v>
      </c>
    </row>
    <row r="157" s="14" customFormat="1">
      <c r="A157" s="14"/>
      <c r="B157" s="234"/>
      <c r="C157" s="235"/>
      <c r="D157" s="218" t="s">
        <v>146</v>
      </c>
      <c r="E157" s="236" t="s">
        <v>21</v>
      </c>
      <c r="F157" s="237" t="s">
        <v>148</v>
      </c>
      <c r="G157" s="235"/>
      <c r="H157" s="238">
        <v>480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146</v>
      </c>
      <c r="AU157" s="244" t="s">
        <v>84</v>
      </c>
      <c r="AV157" s="14" t="s">
        <v>142</v>
      </c>
      <c r="AW157" s="14" t="s">
        <v>34</v>
      </c>
      <c r="AX157" s="14" t="s">
        <v>81</v>
      </c>
      <c r="AY157" s="244" t="s">
        <v>135</v>
      </c>
    </row>
    <row r="158" s="2" customFormat="1" ht="33" customHeight="1">
      <c r="A158" s="39"/>
      <c r="B158" s="40"/>
      <c r="C158" s="205" t="s">
        <v>230</v>
      </c>
      <c r="D158" s="205" t="s">
        <v>137</v>
      </c>
      <c r="E158" s="206" t="s">
        <v>259</v>
      </c>
      <c r="F158" s="207" t="s">
        <v>260</v>
      </c>
      <c r="G158" s="208" t="s">
        <v>140</v>
      </c>
      <c r="H158" s="209">
        <v>2400</v>
      </c>
      <c r="I158" s="210"/>
      <c r="J158" s="211">
        <f>ROUND(I158*H158,2)</f>
        <v>0</v>
      </c>
      <c r="K158" s="207" t="s">
        <v>141</v>
      </c>
      <c r="L158" s="45"/>
      <c r="M158" s="212" t="s">
        <v>21</v>
      </c>
      <c r="N158" s="213" t="s">
        <v>44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142</v>
      </c>
      <c r="AT158" s="216" t="s">
        <v>137</v>
      </c>
      <c r="AU158" s="216" t="s">
        <v>84</v>
      </c>
      <c r="AY158" s="18" t="s">
        <v>135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81</v>
      </c>
      <c r="BK158" s="217">
        <f>ROUND(I158*H158,2)</f>
        <v>0</v>
      </c>
      <c r="BL158" s="18" t="s">
        <v>142</v>
      </c>
      <c r="BM158" s="216" t="s">
        <v>261</v>
      </c>
    </row>
    <row r="159" s="2" customFormat="1">
      <c r="A159" s="39"/>
      <c r="B159" s="40"/>
      <c r="C159" s="41"/>
      <c r="D159" s="218" t="s">
        <v>144</v>
      </c>
      <c r="E159" s="41"/>
      <c r="F159" s="219" t="s">
        <v>262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144</v>
      </c>
      <c r="AU159" s="18" t="s">
        <v>84</v>
      </c>
    </row>
    <row r="160" s="13" customFormat="1">
      <c r="A160" s="13"/>
      <c r="B160" s="223"/>
      <c r="C160" s="224"/>
      <c r="D160" s="218" t="s">
        <v>146</v>
      </c>
      <c r="E160" s="225" t="s">
        <v>21</v>
      </c>
      <c r="F160" s="226" t="s">
        <v>769</v>
      </c>
      <c r="G160" s="224"/>
      <c r="H160" s="227">
        <v>2400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146</v>
      </c>
      <c r="AU160" s="233" t="s">
        <v>84</v>
      </c>
      <c r="AV160" s="13" t="s">
        <v>84</v>
      </c>
      <c r="AW160" s="13" t="s">
        <v>34</v>
      </c>
      <c r="AX160" s="13" t="s">
        <v>73</v>
      </c>
      <c r="AY160" s="233" t="s">
        <v>135</v>
      </c>
    </row>
    <row r="161" s="14" customFormat="1">
      <c r="A161" s="14"/>
      <c r="B161" s="234"/>
      <c r="C161" s="235"/>
      <c r="D161" s="218" t="s">
        <v>146</v>
      </c>
      <c r="E161" s="236" t="s">
        <v>21</v>
      </c>
      <c r="F161" s="237" t="s">
        <v>148</v>
      </c>
      <c r="G161" s="235"/>
      <c r="H161" s="238">
        <v>2400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146</v>
      </c>
      <c r="AU161" s="244" t="s">
        <v>84</v>
      </c>
      <c r="AV161" s="14" t="s">
        <v>142</v>
      </c>
      <c r="AW161" s="14" t="s">
        <v>34</v>
      </c>
      <c r="AX161" s="14" t="s">
        <v>81</v>
      </c>
      <c r="AY161" s="244" t="s">
        <v>135</v>
      </c>
    </row>
    <row r="162" s="2" customFormat="1" ht="33" customHeight="1">
      <c r="A162" s="39"/>
      <c r="B162" s="40"/>
      <c r="C162" s="205" t="s">
        <v>234</v>
      </c>
      <c r="D162" s="205" t="s">
        <v>137</v>
      </c>
      <c r="E162" s="206" t="s">
        <v>265</v>
      </c>
      <c r="F162" s="207" t="s">
        <v>266</v>
      </c>
      <c r="G162" s="208" t="s">
        <v>140</v>
      </c>
      <c r="H162" s="209">
        <v>5074</v>
      </c>
      <c r="I162" s="210"/>
      <c r="J162" s="211">
        <f>ROUND(I162*H162,2)</f>
        <v>0</v>
      </c>
      <c r="K162" s="207" t="s">
        <v>141</v>
      </c>
      <c r="L162" s="45"/>
      <c r="M162" s="212" t="s">
        <v>21</v>
      </c>
      <c r="N162" s="213" t="s">
        <v>44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142</v>
      </c>
      <c r="AT162" s="216" t="s">
        <v>137</v>
      </c>
      <c r="AU162" s="216" t="s">
        <v>84</v>
      </c>
      <c r="AY162" s="18" t="s">
        <v>135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81</v>
      </c>
      <c r="BK162" s="217">
        <f>ROUND(I162*H162,2)</f>
        <v>0</v>
      </c>
      <c r="BL162" s="18" t="s">
        <v>142</v>
      </c>
      <c r="BM162" s="216" t="s">
        <v>267</v>
      </c>
    </row>
    <row r="163" s="2" customFormat="1">
      <c r="A163" s="39"/>
      <c r="B163" s="40"/>
      <c r="C163" s="41"/>
      <c r="D163" s="218" t="s">
        <v>144</v>
      </c>
      <c r="E163" s="41"/>
      <c r="F163" s="219" t="s">
        <v>262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144</v>
      </c>
      <c r="AU163" s="18" t="s">
        <v>84</v>
      </c>
    </row>
    <row r="164" s="13" customFormat="1">
      <c r="A164" s="13"/>
      <c r="B164" s="223"/>
      <c r="C164" s="224"/>
      <c r="D164" s="218" t="s">
        <v>146</v>
      </c>
      <c r="E164" s="225" t="s">
        <v>21</v>
      </c>
      <c r="F164" s="226" t="s">
        <v>770</v>
      </c>
      <c r="G164" s="224"/>
      <c r="H164" s="227">
        <v>5074</v>
      </c>
      <c r="I164" s="228"/>
      <c r="J164" s="224"/>
      <c r="K164" s="224"/>
      <c r="L164" s="229"/>
      <c r="M164" s="230"/>
      <c r="N164" s="231"/>
      <c r="O164" s="231"/>
      <c r="P164" s="231"/>
      <c r="Q164" s="231"/>
      <c r="R164" s="231"/>
      <c r="S164" s="231"/>
      <c r="T164" s="23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3" t="s">
        <v>146</v>
      </c>
      <c r="AU164" s="233" t="s">
        <v>84</v>
      </c>
      <c r="AV164" s="13" t="s">
        <v>84</v>
      </c>
      <c r="AW164" s="13" t="s">
        <v>34</v>
      </c>
      <c r="AX164" s="13" t="s">
        <v>73</v>
      </c>
      <c r="AY164" s="233" t="s">
        <v>135</v>
      </c>
    </row>
    <row r="165" s="14" customFormat="1">
      <c r="A165" s="14"/>
      <c r="B165" s="234"/>
      <c r="C165" s="235"/>
      <c r="D165" s="218" t="s">
        <v>146</v>
      </c>
      <c r="E165" s="236" t="s">
        <v>21</v>
      </c>
      <c r="F165" s="237" t="s">
        <v>148</v>
      </c>
      <c r="G165" s="235"/>
      <c r="H165" s="238">
        <v>5074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4" t="s">
        <v>146</v>
      </c>
      <c r="AU165" s="244" t="s">
        <v>84</v>
      </c>
      <c r="AV165" s="14" t="s">
        <v>142</v>
      </c>
      <c r="AW165" s="14" t="s">
        <v>34</v>
      </c>
      <c r="AX165" s="14" t="s">
        <v>81</v>
      </c>
      <c r="AY165" s="244" t="s">
        <v>135</v>
      </c>
    </row>
    <row r="166" s="2" customFormat="1">
      <c r="A166" s="39"/>
      <c r="B166" s="40"/>
      <c r="C166" s="205" t="s">
        <v>239</v>
      </c>
      <c r="D166" s="205" t="s">
        <v>137</v>
      </c>
      <c r="E166" s="206" t="s">
        <v>269</v>
      </c>
      <c r="F166" s="207" t="s">
        <v>270</v>
      </c>
      <c r="G166" s="208" t="s">
        <v>140</v>
      </c>
      <c r="H166" s="209">
        <v>5074</v>
      </c>
      <c r="I166" s="210"/>
      <c r="J166" s="211">
        <f>ROUND(I166*H166,2)</f>
        <v>0</v>
      </c>
      <c r="K166" s="207" t="s">
        <v>141</v>
      </c>
      <c r="L166" s="45"/>
      <c r="M166" s="212" t="s">
        <v>21</v>
      </c>
      <c r="N166" s="213" t="s">
        <v>44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142</v>
      </c>
      <c r="AT166" s="216" t="s">
        <v>137</v>
      </c>
      <c r="AU166" s="216" t="s">
        <v>84</v>
      </c>
      <c r="AY166" s="18" t="s">
        <v>135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81</v>
      </c>
      <c r="BK166" s="217">
        <f>ROUND(I166*H166,2)</f>
        <v>0</v>
      </c>
      <c r="BL166" s="18" t="s">
        <v>142</v>
      </c>
      <c r="BM166" s="216" t="s">
        <v>271</v>
      </c>
    </row>
    <row r="167" s="2" customFormat="1">
      <c r="A167" s="39"/>
      <c r="B167" s="40"/>
      <c r="C167" s="41"/>
      <c r="D167" s="218" t="s">
        <v>144</v>
      </c>
      <c r="E167" s="41"/>
      <c r="F167" s="219" t="s">
        <v>272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144</v>
      </c>
      <c r="AU167" s="18" t="s">
        <v>84</v>
      </c>
    </row>
    <row r="168" s="13" customFormat="1">
      <c r="A168" s="13"/>
      <c r="B168" s="223"/>
      <c r="C168" s="224"/>
      <c r="D168" s="218" t="s">
        <v>146</v>
      </c>
      <c r="E168" s="225" t="s">
        <v>21</v>
      </c>
      <c r="F168" s="226" t="s">
        <v>770</v>
      </c>
      <c r="G168" s="224"/>
      <c r="H168" s="227">
        <v>5074</v>
      </c>
      <c r="I168" s="228"/>
      <c r="J168" s="224"/>
      <c r="K168" s="224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146</v>
      </c>
      <c r="AU168" s="233" t="s">
        <v>84</v>
      </c>
      <c r="AV168" s="13" t="s">
        <v>84</v>
      </c>
      <c r="AW168" s="13" t="s">
        <v>34</v>
      </c>
      <c r="AX168" s="13" t="s">
        <v>73</v>
      </c>
      <c r="AY168" s="233" t="s">
        <v>135</v>
      </c>
    </row>
    <row r="169" s="14" customFormat="1">
      <c r="A169" s="14"/>
      <c r="B169" s="234"/>
      <c r="C169" s="235"/>
      <c r="D169" s="218" t="s">
        <v>146</v>
      </c>
      <c r="E169" s="236" t="s">
        <v>21</v>
      </c>
      <c r="F169" s="237" t="s">
        <v>148</v>
      </c>
      <c r="G169" s="235"/>
      <c r="H169" s="238">
        <v>5074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146</v>
      </c>
      <c r="AU169" s="244" t="s">
        <v>84</v>
      </c>
      <c r="AV169" s="14" t="s">
        <v>142</v>
      </c>
      <c r="AW169" s="14" t="s">
        <v>34</v>
      </c>
      <c r="AX169" s="14" t="s">
        <v>81</v>
      </c>
      <c r="AY169" s="244" t="s">
        <v>135</v>
      </c>
    </row>
    <row r="170" s="2" customFormat="1" ht="21.75" customHeight="1">
      <c r="A170" s="39"/>
      <c r="B170" s="40"/>
      <c r="C170" s="245" t="s">
        <v>7</v>
      </c>
      <c r="D170" s="245" t="s">
        <v>274</v>
      </c>
      <c r="E170" s="246" t="s">
        <v>275</v>
      </c>
      <c r="F170" s="247" t="s">
        <v>771</v>
      </c>
      <c r="G170" s="248" t="s">
        <v>277</v>
      </c>
      <c r="H170" s="249">
        <v>10.148</v>
      </c>
      <c r="I170" s="250"/>
      <c r="J170" s="251">
        <f>ROUND(I170*H170,2)</f>
        <v>0</v>
      </c>
      <c r="K170" s="247" t="s">
        <v>21</v>
      </c>
      <c r="L170" s="252"/>
      <c r="M170" s="253" t="s">
        <v>21</v>
      </c>
      <c r="N170" s="254" t="s">
        <v>44</v>
      </c>
      <c r="O170" s="85"/>
      <c r="P170" s="214">
        <f>O170*H170</f>
        <v>0</v>
      </c>
      <c r="Q170" s="214">
        <v>0.001</v>
      </c>
      <c r="R170" s="214">
        <f>Q170*H170</f>
        <v>0.010147999999999999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181</v>
      </c>
      <c r="AT170" s="216" t="s">
        <v>274</v>
      </c>
      <c r="AU170" s="216" t="s">
        <v>84</v>
      </c>
      <c r="AY170" s="18" t="s">
        <v>135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81</v>
      </c>
      <c r="BK170" s="217">
        <f>ROUND(I170*H170,2)</f>
        <v>0</v>
      </c>
      <c r="BL170" s="18" t="s">
        <v>142</v>
      </c>
      <c r="BM170" s="216" t="s">
        <v>278</v>
      </c>
    </row>
    <row r="171" s="13" customFormat="1">
      <c r="A171" s="13"/>
      <c r="B171" s="223"/>
      <c r="C171" s="224"/>
      <c r="D171" s="218" t="s">
        <v>146</v>
      </c>
      <c r="E171" s="225" t="s">
        <v>21</v>
      </c>
      <c r="F171" s="226" t="s">
        <v>772</v>
      </c>
      <c r="G171" s="224"/>
      <c r="H171" s="227">
        <v>10.148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146</v>
      </c>
      <c r="AU171" s="233" t="s">
        <v>84</v>
      </c>
      <c r="AV171" s="13" t="s">
        <v>84</v>
      </c>
      <c r="AW171" s="13" t="s">
        <v>34</v>
      </c>
      <c r="AX171" s="13" t="s">
        <v>73</v>
      </c>
      <c r="AY171" s="233" t="s">
        <v>135</v>
      </c>
    </row>
    <row r="172" s="14" customFormat="1">
      <c r="A172" s="14"/>
      <c r="B172" s="234"/>
      <c r="C172" s="235"/>
      <c r="D172" s="218" t="s">
        <v>146</v>
      </c>
      <c r="E172" s="236" t="s">
        <v>21</v>
      </c>
      <c r="F172" s="237" t="s">
        <v>148</v>
      </c>
      <c r="G172" s="235"/>
      <c r="H172" s="238">
        <v>10.148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146</v>
      </c>
      <c r="AU172" s="244" t="s">
        <v>84</v>
      </c>
      <c r="AV172" s="14" t="s">
        <v>142</v>
      </c>
      <c r="AW172" s="14" t="s">
        <v>34</v>
      </c>
      <c r="AX172" s="14" t="s">
        <v>81</v>
      </c>
      <c r="AY172" s="244" t="s">
        <v>135</v>
      </c>
    </row>
    <row r="173" s="2" customFormat="1">
      <c r="A173" s="39"/>
      <c r="B173" s="40"/>
      <c r="C173" s="205" t="s">
        <v>248</v>
      </c>
      <c r="D173" s="205" t="s">
        <v>137</v>
      </c>
      <c r="E173" s="206" t="s">
        <v>281</v>
      </c>
      <c r="F173" s="207" t="s">
        <v>282</v>
      </c>
      <c r="G173" s="208" t="s">
        <v>167</v>
      </c>
      <c r="H173" s="209">
        <v>125</v>
      </c>
      <c r="I173" s="210"/>
      <c r="J173" s="211">
        <f>ROUND(I173*H173,2)</f>
        <v>0</v>
      </c>
      <c r="K173" s="207" t="s">
        <v>141</v>
      </c>
      <c r="L173" s="45"/>
      <c r="M173" s="212" t="s">
        <v>21</v>
      </c>
      <c r="N173" s="213" t="s">
        <v>44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142</v>
      </c>
      <c r="AT173" s="216" t="s">
        <v>137</v>
      </c>
      <c r="AU173" s="216" t="s">
        <v>84</v>
      </c>
      <c r="AY173" s="18" t="s">
        <v>135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81</v>
      </c>
      <c r="BK173" s="217">
        <f>ROUND(I173*H173,2)</f>
        <v>0</v>
      </c>
      <c r="BL173" s="18" t="s">
        <v>142</v>
      </c>
      <c r="BM173" s="216" t="s">
        <v>283</v>
      </c>
    </row>
    <row r="174" s="2" customFormat="1">
      <c r="A174" s="39"/>
      <c r="B174" s="40"/>
      <c r="C174" s="41"/>
      <c r="D174" s="218" t="s">
        <v>144</v>
      </c>
      <c r="E174" s="41"/>
      <c r="F174" s="219" t="s">
        <v>284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144</v>
      </c>
      <c r="AU174" s="18" t="s">
        <v>84</v>
      </c>
    </row>
    <row r="175" s="13" customFormat="1">
      <c r="A175" s="13"/>
      <c r="B175" s="223"/>
      <c r="C175" s="224"/>
      <c r="D175" s="218" t="s">
        <v>146</v>
      </c>
      <c r="E175" s="225" t="s">
        <v>21</v>
      </c>
      <c r="F175" s="226" t="s">
        <v>773</v>
      </c>
      <c r="G175" s="224"/>
      <c r="H175" s="227">
        <v>125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146</v>
      </c>
      <c r="AU175" s="233" t="s">
        <v>84</v>
      </c>
      <c r="AV175" s="13" t="s">
        <v>84</v>
      </c>
      <c r="AW175" s="13" t="s">
        <v>34</v>
      </c>
      <c r="AX175" s="13" t="s">
        <v>73</v>
      </c>
      <c r="AY175" s="233" t="s">
        <v>135</v>
      </c>
    </row>
    <row r="176" s="14" customFormat="1">
      <c r="A176" s="14"/>
      <c r="B176" s="234"/>
      <c r="C176" s="235"/>
      <c r="D176" s="218" t="s">
        <v>146</v>
      </c>
      <c r="E176" s="236" t="s">
        <v>21</v>
      </c>
      <c r="F176" s="237" t="s">
        <v>148</v>
      </c>
      <c r="G176" s="235"/>
      <c r="H176" s="238">
        <v>125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4" t="s">
        <v>146</v>
      </c>
      <c r="AU176" s="244" t="s">
        <v>84</v>
      </c>
      <c r="AV176" s="14" t="s">
        <v>142</v>
      </c>
      <c r="AW176" s="14" t="s">
        <v>34</v>
      </c>
      <c r="AX176" s="14" t="s">
        <v>81</v>
      </c>
      <c r="AY176" s="244" t="s">
        <v>135</v>
      </c>
    </row>
    <row r="177" s="2" customFormat="1">
      <c r="A177" s="39"/>
      <c r="B177" s="40"/>
      <c r="C177" s="205" t="s">
        <v>253</v>
      </c>
      <c r="D177" s="205" t="s">
        <v>137</v>
      </c>
      <c r="E177" s="206" t="s">
        <v>774</v>
      </c>
      <c r="F177" s="207" t="s">
        <v>775</v>
      </c>
      <c r="G177" s="208" t="s">
        <v>167</v>
      </c>
      <c r="H177" s="209">
        <v>50</v>
      </c>
      <c r="I177" s="210"/>
      <c r="J177" s="211">
        <f>ROUND(I177*H177,2)</f>
        <v>0</v>
      </c>
      <c r="K177" s="207" t="s">
        <v>141</v>
      </c>
      <c r="L177" s="45"/>
      <c r="M177" s="212" t="s">
        <v>21</v>
      </c>
      <c r="N177" s="213" t="s">
        <v>44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142</v>
      </c>
      <c r="AT177" s="216" t="s">
        <v>137</v>
      </c>
      <c r="AU177" s="216" t="s">
        <v>84</v>
      </c>
      <c r="AY177" s="18" t="s">
        <v>135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81</v>
      </c>
      <c r="BK177" s="217">
        <f>ROUND(I177*H177,2)</f>
        <v>0</v>
      </c>
      <c r="BL177" s="18" t="s">
        <v>142</v>
      </c>
      <c r="BM177" s="216" t="s">
        <v>776</v>
      </c>
    </row>
    <row r="178" s="2" customFormat="1">
      <c r="A178" s="39"/>
      <c r="B178" s="40"/>
      <c r="C178" s="41"/>
      <c r="D178" s="218" t="s">
        <v>144</v>
      </c>
      <c r="E178" s="41"/>
      <c r="F178" s="219" t="s">
        <v>284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144</v>
      </c>
      <c r="AU178" s="18" t="s">
        <v>84</v>
      </c>
    </row>
    <row r="179" s="13" customFormat="1">
      <c r="A179" s="13"/>
      <c r="B179" s="223"/>
      <c r="C179" s="224"/>
      <c r="D179" s="218" t="s">
        <v>146</v>
      </c>
      <c r="E179" s="225" t="s">
        <v>21</v>
      </c>
      <c r="F179" s="226" t="s">
        <v>777</v>
      </c>
      <c r="G179" s="224"/>
      <c r="H179" s="227">
        <v>50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3" t="s">
        <v>146</v>
      </c>
      <c r="AU179" s="233" t="s">
        <v>84</v>
      </c>
      <c r="AV179" s="13" t="s">
        <v>84</v>
      </c>
      <c r="AW179" s="13" t="s">
        <v>34</v>
      </c>
      <c r="AX179" s="13" t="s">
        <v>73</v>
      </c>
      <c r="AY179" s="233" t="s">
        <v>135</v>
      </c>
    </row>
    <row r="180" s="14" customFormat="1">
      <c r="A180" s="14"/>
      <c r="B180" s="234"/>
      <c r="C180" s="235"/>
      <c r="D180" s="218" t="s">
        <v>146</v>
      </c>
      <c r="E180" s="236" t="s">
        <v>21</v>
      </c>
      <c r="F180" s="237" t="s">
        <v>148</v>
      </c>
      <c r="G180" s="235"/>
      <c r="H180" s="238">
        <v>50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4" t="s">
        <v>146</v>
      </c>
      <c r="AU180" s="244" t="s">
        <v>84</v>
      </c>
      <c r="AV180" s="14" t="s">
        <v>142</v>
      </c>
      <c r="AW180" s="14" t="s">
        <v>34</v>
      </c>
      <c r="AX180" s="14" t="s">
        <v>81</v>
      </c>
      <c r="AY180" s="244" t="s">
        <v>135</v>
      </c>
    </row>
    <row r="181" s="2" customFormat="1">
      <c r="A181" s="39"/>
      <c r="B181" s="40"/>
      <c r="C181" s="205" t="s">
        <v>258</v>
      </c>
      <c r="D181" s="205" t="s">
        <v>137</v>
      </c>
      <c r="E181" s="206" t="s">
        <v>287</v>
      </c>
      <c r="F181" s="207" t="s">
        <v>288</v>
      </c>
      <c r="G181" s="208" t="s">
        <v>167</v>
      </c>
      <c r="H181" s="209">
        <v>77</v>
      </c>
      <c r="I181" s="210"/>
      <c r="J181" s="211">
        <f>ROUND(I181*H181,2)</f>
        <v>0</v>
      </c>
      <c r="K181" s="207" t="s">
        <v>141</v>
      </c>
      <c r="L181" s="45"/>
      <c r="M181" s="212" t="s">
        <v>21</v>
      </c>
      <c r="N181" s="213" t="s">
        <v>44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142</v>
      </c>
      <c r="AT181" s="216" t="s">
        <v>137</v>
      </c>
      <c r="AU181" s="216" t="s">
        <v>84</v>
      </c>
      <c r="AY181" s="18" t="s">
        <v>135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81</v>
      </c>
      <c r="BK181" s="217">
        <f>ROUND(I181*H181,2)</f>
        <v>0</v>
      </c>
      <c r="BL181" s="18" t="s">
        <v>142</v>
      </c>
      <c r="BM181" s="216" t="s">
        <v>289</v>
      </c>
    </row>
    <row r="182" s="2" customFormat="1">
      <c r="A182" s="39"/>
      <c r="B182" s="40"/>
      <c r="C182" s="41"/>
      <c r="D182" s="218" t="s">
        <v>144</v>
      </c>
      <c r="E182" s="41"/>
      <c r="F182" s="219" t="s">
        <v>284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144</v>
      </c>
      <c r="AU182" s="18" t="s">
        <v>84</v>
      </c>
    </row>
    <row r="183" s="13" customFormat="1">
      <c r="A183" s="13"/>
      <c r="B183" s="223"/>
      <c r="C183" s="224"/>
      <c r="D183" s="218" t="s">
        <v>146</v>
      </c>
      <c r="E183" s="225" t="s">
        <v>21</v>
      </c>
      <c r="F183" s="226" t="s">
        <v>778</v>
      </c>
      <c r="G183" s="224"/>
      <c r="H183" s="227">
        <v>77</v>
      </c>
      <c r="I183" s="228"/>
      <c r="J183" s="224"/>
      <c r="K183" s="224"/>
      <c r="L183" s="229"/>
      <c r="M183" s="230"/>
      <c r="N183" s="231"/>
      <c r="O183" s="231"/>
      <c r="P183" s="231"/>
      <c r="Q183" s="231"/>
      <c r="R183" s="231"/>
      <c r="S183" s="231"/>
      <c r="T183" s="23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3" t="s">
        <v>146</v>
      </c>
      <c r="AU183" s="233" t="s">
        <v>84</v>
      </c>
      <c r="AV183" s="13" t="s">
        <v>84</v>
      </c>
      <c r="AW183" s="13" t="s">
        <v>34</v>
      </c>
      <c r="AX183" s="13" t="s">
        <v>73</v>
      </c>
      <c r="AY183" s="233" t="s">
        <v>135</v>
      </c>
    </row>
    <row r="184" s="14" customFormat="1">
      <c r="A184" s="14"/>
      <c r="B184" s="234"/>
      <c r="C184" s="235"/>
      <c r="D184" s="218" t="s">
        <v>146</v>
      </c>
      <c r="E184" s="236" t="s">
        <v>21</v>
      </c>
      <c r="F184" s="237" t="s">
        <v>148</v>
      </c>
      <c r="G184" s="235"/>
      <c r="H184" s="238">
        <v>77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4" t="s">
        <v>146</v>
      </c>
      <c r="AU184" s="244" t="s">
        <v>84</v>
      </c>
      <c r="AV184" s="14" t="s">
        <v>142</v>
      </c>
      <c r="AW184" s="14" t="s">
        <v>34</v>
      </c>
      <c r="AX184" s="14" t="s">
        <v>81</v>
      </c>
      <c r="AY184" s="244" t="s">
        <v>135</v>
      </c>
    </row>
    <row r="185" s="2" customFormat="1" ht="21.75" customHeight="1">
      <c r="A185" s="39"/>
      <c r="B185" s="40"/>
      <c r="C185" s="205" t="s">
        <v>264</v>
      </c>
      <c r="D185" s="205" t="s">
        <v>137</v>
      </c>
      <c r="E185" s="206" t="s">
        <v>293</v>
      </c>
      <c r="F185" s="207" t="s">
        <v>294</v>
      </c>
      <c r="G185" s="208" t="s">
        <v>140</v>
      </c>
      <c r="H185" s="209">
        <v>5074</v>
      </c>
      <c r="I185" s="210"/>
      <c r="J185" s="211">
        <f>ROUND(I185*H185,2)</f>
        <v>0</v>
      </c>
      <c r="K185" s="207" t="s">
        <v>141</v>
      </c>
      <c r="L185" s="45"/>
      <c r="M185" s="212" t="s">
        <v>21</v>
      </c>
      <c r="N185" s="213" t="s">
        <v>44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142</v>
      </c>
      <c r="AT185" s="216" t="s">
        <v>137</v>
      </c>
      <c r="AU185" s="216" t="s">
        <v>84</v>
      </c>
      <c r="AY185" s="18" t="s">
        <v>135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81</v>
      </c>
      <c r="BK185" s="217">
        <f>ROUND(I185*H185,2)</f>
        <v>0</v>
      </c>
      <c r="BL185" s="18" t="s">
        <v>142</v>
      </c>
      <c r="BM185" s="216" t="s">
        <v>295</v>
      </c>
    </row>
    <row r="186" s="2" customFormat="1">
      <c r="A186" s="39"/>
      <c r="B186" s="40"/>
      <c r="C186" s="41"/>
      <c r="D186" s="218" t="s">
        <v>144</v>
      </c>
      <c r="E186" s="41"/>
      <c r="F186" s="219" t="s">
        <v>296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144</v>
      </c>
      <c r="AU186" s="18" t="s">
        <v>84</v>
      </c>
    </row>
    <row r="187" s="13" customFormat="1">
      <c r="A187" s="13"/>
      <c r="B187" s="223"/>
      <c r="C187" s="224"/>
      <c r="D187" s="218" t="s">
        <v>146</v>
      </c>
      <c r="E187" s="225" t="s">
        <v>21</v>
      </c>
      <c r="F187" s="226" t="s">
        <v>770</v>
      </c>
      <c r="G187" s="224"/>
      <c r="H187" s="227">
        <v>5074</v>
      </c>
      <c r="I187" s="228"/>
      <c r="J187" s="224"/>
      <c r="K187" s="224"/>
      <c r="L187" s="229"/>
      <c r="M187" s="230"/>
      <c r="N187" s="231"/>
      <c r="O187" s="231"/>
      <c r="P187" s="231"/>
      <c r="Q187" s="231"/>
      <c r="R187" s="231"/>
      <c r="S187" s="231"/>
      <c r="T187" s="23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3" t="s">
        <v>146</v>
      </c>
      <c r="AU187" s="233" t="s">
        <v>84</v>
      </c>
      <c r="AV187" s="13" t="s">
        <v>84</v>
      </c>
      <c r="AW187" s="13" t="s">
        <v>34</v>
      </c>
      <c r="AX187" s="13" t="s">
        <v>73</v>
      </c>
      <c r="AY187" s="233" t="s">
        <v>135</v>
      </c>
    </row>
    <row r="188" s="14" customFormat="1">
      <c r="A188" s="14"/>
      <c r="B188" s="234"/>
      <c r="C188" s="235"/>
      <c r="D188" s="218" t="s">
        <v>146</v>
      </c>
      <c r="E188" s="236" t="s">
        <v>21</v>
      </c>
      <c r="F188" s="237" t="s">
        <v>148</v>
      </c>
      <c r="G188" s="235"/>
      <c r="H188" s="238">
        <v>5074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4" t="s">
        <v>146</v>
      </c>
      <c r="AU188" s="244" t="s">
        <v>84</v>
      </c>
      <c r="AV188" s="14" t="s">
        <v>142</v>
      </c>
      <c r="AW188" s="14" t="s">
        <v>34</v>
      </c>
      <c r="AX188" s="14" t="s">
        <v>81</v>
      </c>
      <c r="AY188" s="244" t="s">
        <v>135</v>
      </c>
    </row>
    <row r="189" s="2" customFormat="1" ht="16.5" customHeight="1">
      <c r="A189" s="39"/>
      <c r="B189" s="40"/>
      <c r="C189" s="205" t="s">
        <v>268</v>
      </c>
      <c r="D189" s="205" t="s">
        <v>137</v>
      </c>
      <c r="E189" s="206" t="s">
        <v>298</v>
      </c>
      <c r="F189" s="207" t="s">
        <v>299</v>
      </c>
      <c r="G189" s="208" t="s">
        <v>140</v>
      </c>
      <c r="H189" s="209">
        <v>5074</v>
      </c>
      <c r="I189" s="210"/>
      <c r="J189" s="211">
        <f>ROUND(I189*H189,2)</f>
        <v>0</v>
      </c>
      <c r="K189" s="207" t="s">
        <v>141</v>
      </c>
      <c r="L189" s="45"/>
      <c r="M189" s="212" t="s">
        <v>21</v>
      </c>
      <c r="N189" s="213" t="s">
        <v>44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142</v>
      </c>
      <c r="AT189" s="216" t="s">
        <v>137</v>
      </c>
      <c r="AU189" s="216" t="s">
        <v>84</v>
      </c>
      <c r="AY189" s="18" t="s">
        <v>135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81</v>
      </c>
      <c r="BK189" s="217">
        <f>ROUND(I189*H189,2)</f>
        <v>0</v>
      </c>
      <c r="BL189" s="18" t="s">
        <v>142</v>
      </c>
      <c r="BM189" s="216" t="s">
        <v>300</v>
      </c>
    </row>
    <row r="190" s="2" customFormat="1">
      <c r="A190" s="39"/>
      <c r="B190" s="40"/>
      <c r="C190" s="41"/>
      <c r="D190" s="218" t="s">
        <v>144</v>
      </c>
      <c r="E190" s="41"/>
      <c r="F190" s="219" t="s">
        <v>301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144</v>
      </c>
      <c r="AU190" s="18" t="s">
        <v>84</v>
      </c>
    </row>
    <row r="191" s="13" customFormat="1">
      <c r="A191" s="13"/>
      <c r="B191" s="223"/>
      <c r="C191" s="224"/>
      <c r="D191" s="218" t="s">
        <v>146</v>
      </c>
      <c r="E191" s="225" t="s">
        <v>21</v>
      </c>
      <c r="F191" s="226" t="s">
        <v>770</v>
      </c>
      <c r="G191" s="224"/>
      <c r="H191" s="227">
        <v>5074</v>
      </c>
      <c r="I191" s="228"/>
      <c r="J191" s="224"/>
      <c r="K191" s="224"/>
      <c r="L191" s="229"/>
      <c r="M191" s="230"/>
      <c r="N191" s="231"/>
      <c r="O191" s="231"/>
      <c r="P191" s="231"/>
      <c r="Q191" s="231"/>
      <c r="R191" s="231"/>
      <c r="S191" s="231"/>
      <c r="T191" s="23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3" t="s">
        <v>146</v>
      </c>
      <c r="AU191" s="233" t="s">
        <v>84</v>
      </c>
      <c r="AV191" s="13" t="s">
        <v>84</v>
      </c>
      <c r="AW191" s="13" t="s">
        <v>34</v>
      </c>
      <c r="AX191" s="13" t="s">
        <v>73</v>
      </c>
      <c r="AY191" s="233" t="s">
        <v>135</v>
      </c>
    </row>
    <row r="192" s="14" customFormat="1">
      <c r="A192" s="14"/>
      <c r="B192" s="234"/>
      <c r="C192" s="235"/>
      <c r="D192" s="218" t="s">
        <v>146</v>
      </c>
      <c r="E192" s="236" t="s">
        <v>21</v>
      </c>
      <c r="F192" s="237" t="s">
        <v>148</v>
      </c>
      <c r="G192" s="235"/>
      <c r="H192" s="238">
        <v>5074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4" t="s">
        <v>146</v>
      </c>
      <c r="AU192" s="244" t="s">
        <v>84</v>
      </c>
      <c r="AV192" s="14" t="s">
        <v>142</v>
      </c>
      <c r="AW192" s="14" t="s">
        <v>34</v>
      </c>
      <c r="AX192" s="14" t="s">
        <v>81</v>
      </c>
      <c r="AY192" s="244" t="s">
        <v>135</v>
      </c>
    </row>
    <row r="193" s="2" customFormat="1">
      <c r="A193" s="39"/>
      <c r="B193" s="40"/>
      <c r="C193" s="205" t="s">
        <v>273</v>
      </c>
      <c r="D193" s="205" t="s">
        <v>137</v>
      </c>
      <c r="E193" s="206" t="s">
        <v>303</v>
      </c>
      <c r="F193" s="207" t="s">
        <v>304</v>
      </c>
      <c r="G193" s="208" t="s">
        <v>167</v>
      </c>
      <c r="H193" s="209">
        <v>125</v>
      </c>
      <c r="I193" s="210"/>
      <c r="J193" s="211">
        <f>ROUND(I193*H193,2)</f>
        <v>0</v>
      </c>
      <c r="K193" s="207" t="s">
        <v>141</v>
      </c>
      <c r="L193" s="45"/>
      <c r="M193" s="212" t="s">
        <v>21</v>
      </c>
      <c r="N193" s="213" t="s">
        <v>44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142</v>
      </c>
      <c r="AT193" s="216" t="s">
        <v>137</v>
      </c>
      <c r="AU193" s="216" t="s">
        <v>84</v>
      </c>
      <c r="AY193" s="18" t="s">
        <v>135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81</v>
      </c>
      <c r="BK193" s="217">
        <f>ROUND(I193*H193,2)</f>
        <v>0</v>
      </c>
      <c r="BL193" s="18" t="s">
        <v>142</v>
      </c>
      <c r="BM193" s="216" t="s">
        <v>305</v>
      </c>
    </row>
    <row r="194" s="2" customFormat="1">
      <c r="A194" s="39"/>
      <c r="B194" s="40"/>
      <c r="C194" s="41"/>
      <c r="D194" s="218" t="s">
        <v>144</v>
      </c>
      <c r="E194" s="41"/>
      <c r="F194" s="219" t="s">
        <v>306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144</v>
      </c>
      <c r="AU194" s="18" t="s">
        <v>84</v>
      </c>
    </row>
    <row r="195" s="13" customFormat="1">
      <c r="A195" s="13"/>
      <c r="B195" s="223"/>
      <c r="C195" s="224"/>
      <c r="D195" s="218" t="s">
        <v>146</v>
      </c>
      <c r="E195" s="225" t="s">
        <v>21</v>
      </c>
      <c r="F195" s="226" t="s">
        <v>779</v>
      </c>
      <c r="G195" s="224"/>
      <c r="H195" s="227">
        <v>125</v>
      </c>
      <c r="I195" s="228"/>
      <c r="J195" s="224"/>
      <c r="K195" s="224"/>
      <c r="L195" s="229"/>
      <c r="M195" s="230"/>
      <c r="N195" s="231"/>
      <c r="O195" s="231"/>
      <c r="P195" s="231"/>
      <c r="Q195" s="231"/>
      <c r="R195" s="231"/>
      <c r="S195" s="231"/>
      <c r="T195" s="23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3" t="s">
        <v>146</v>
      </c>
      <c r="AU195" s="233" t="s">
        <v>84</v>
      </c>
      <c r="AV195" s="13" t="s">
        <v>84</v>
      </c>
      <c r="AW195" s="13" t="s">
        <v>34</v>
      </c>
      <c r="AX195" s="13" t="s">
        <v>73</v>
      </c>
      <c r="AY195" s="233" t="s">
        <v>135</v>
      </c>
    </row>
    <row r="196" s="14" customFormat="1">
      <c r="A196" s="14"/>
      <c r="B196" s="234"/>
      <c r="C196" s="235"/>
      <c r="D196" s="218" t="s">
        <v>146</v>
      </c>
      <c r="E196" s="236" t="s">
        <v>21</v>
      </c>
      <c r="F196" s="237" t="s">
        <v>148</v>
      </c>
      <c r="G196" s="235"/>
      <c r="H196" s="238">
        <v>125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4" t="s">
        <v>146</v>
      </c>
      <c r="AU196" s="244" t="s">
        <v>84</v>
      </c>
      <c r="AV196" s="14" t="s">
        <v>142</v>
      </c>
      <c r="AW196" s="14" t="s">
        <v>34</v>
      </c>
      <c r="AX196" s="14" t="s">
        <v>81</v>
      </c>
      <c r="AY196" s="244" t="s">
        <v>135</v>
      </c>
    </row>
    <row r="197" s="2" customFormat="1" ht="16.5" customHeight="1">
      <c r="A197" s="39"/>
      <c r="B197" s="40"/>
      <c r="C197" s="245" t="s">
        <v>280</v>
      </c>
      <c r="D197" s="245" t="s">
        <v>274</v>
      </c>
      <c r="E197" s="246" t="s">
        <v>309</v>
      </c>
      <c r="F197" s="247" t="s">
        <v>310</v>
      </c>
      <c r="G197" s="248" t="s">
        <v>167</v>
      </c>
      <c r="H197" s="249">
        <v>24</v>
      </c>
      <c r="I197" s="250"/>
      <c r="J197" s="251">
        <f>ROUND(I197*H197,2)</f>
        <v>0</v>
      </c>
      <c r="K197" s="247" t="s">
        <v>21</v>
      </c>
      <c r="L197" s="252"/>
      <c r="M197" s="253" t="s">
        <v>21</v>
      </c>
      <c r="N197" s="254" t="s">
        <v>44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181</v>
      </c>
      <c r="AT197" s="216" t="s">
        <v>274</v>
      </c>
      <c r="AU197" s="216" t="s">
        <v>84</v>
      </c>
      <c r="AY197" s="18" t="s">
        <v>135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81</v>
      </c>
      <c r="BK197" s="217">
        <f>ROUND(I197*H197,2)</f>
        <v>0</v>
      </c>
      <c r="BL197" s="18" t="s">
        <v>142</v>
      </c>
      <c r="BM197" s="216" t="s">
        <v>311</v>
      </c>
    </row>
    <row r="198" s="13" customFormat="1">
      <c r="A198" s="13"/>
      <c r="B198" s="223"/>
      <c r="C198" s="224"/>
      <c r="D198" s="218" t="s">
        <v>146</v>
      </c>
      <c r="E198" s="225" t="s">
        <v>21</v>
      </c>
      <c r="F198" s="226" t="s">
        <v>312</v>
      </c>
      <c r="G198" s="224"/>
      <c r="H198" s="227">
        <v>24</v>
      </c>
      <c r="I198" s="228"/>
      <c r="J198" s="224"/>
      <c r="K198" s="224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146</v>
      </c>
      <c r="AU198" s="233" t="s">
        <v>84</v>
      </c>
      <c r="AV198" s="13" t="s">
        <v>84</v>
      </c>
      <c r="AW198" s="13" t="s">
        <v>34</v>
      </c>
      <c r="AX198" s="13" t="s">
        <v>73</v>
      </c>
      <c r="AY198" s="233" t="s">
        <v>135</v>
      </c>
    </row>
    <row r="199" s="14" customFormat="1">
      <c r="A199" s="14"/>
      <c r="B199" s="234"/>
      <c r="C199" s="235"/>
      <c r="D199" s="218" t="s">
        <v>146</v>
      </c>
      <c r="E199" s="236" t="s">
        <v>21</v>
      </c>
      <c r="F199" s="237" t="s">
        <v>148</v>
      </c>
      <c r="G199" s="235"/>
      <c r="H199" s="238">
        <v>24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146</v>
      </c>
      <c r="AU199" s="244" t="s">
        <v>84</v>
      </c>
      <c r="AV199" s="14" t="s">
        <v>142</v>
      </c>
      <c r="AW199" s="14" t="s">
        <v>34</v>
      </c>
      <c r="AX199" s="14" t="s">
        <v>81</v>
      </c>
      <c r="AY199" s="244" t="s">
        <v>135</v>
      </c>
    </row>
    <row r="200" s="2" customFormat="1" ht="16.5" customHeight="1">
      <c r="A200" s="39"/>
      <c r="B200" s="40"/>
      <c r="C200" s="245" t="s">
        <v>286</v>
      </c>
      <c r="D200" s="245" t="s">
        <v>274</v>
      </c>
      <c r="E200" s="246" t="s">
        <v>780</v>
      </c>
      <c r="F200" s="247" t="s">
        <v>781</v>
      </c>
      <c r="G200" s="248" t="s">
        <v>167</v>
      </c>
      <c r="H200" s="249">
        <v>10</v>
      </c>
      <c r="I200" s="250"/>
      <c r="J200" s="251">
        <f>ROUND(I200*H200,2)</f>
        <v>0</v>
      </c>
      <c r="K200" s="247" t="s">
        <v>21</v>
      </c>
      <c r="L200" s="252"/>
      <c r="M200" s="253" t="s">
        <v>21</v>
      </c>
      <c r="N200" s="254" t="s">
        <v>44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181</v>
      </c>
      <c r="AT200" s="216" t="s">
        <v>274</v>
      </c>
      <c r="AU200" s="216" t="s">
        <v>84</v>
      </c>
      <c r="AY200" s="18" t="s">
        <v>135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81</v>
      </c>
      <c r="BK200" s="217">
        <f>ROUND(I200*H200,2)</f>
        <v>0</v>
      </c>
      <c r="BL200" s="18" t="s">
        <v>142</v>
      </c>
      <c r="BM200" s="216" t="s">
        <v>782</v>
      </c>
    </row>
    <row r="201" s="13" customFormat="1">
      <c r="A201" s="13"/>
      <c r="B201" s="223"/>
      <c r="C201" s="224"/>
      <c r="D201" s="218" t="s">
        <v>146</v>
      </c>
      <c r="E201" s="225" t="s">
        <v>21</v>
      </c>
      <c r="F201" s="226" t="s">
        <v>783</v>
      </c>
      <c r="G201" s="224"/>
      <c r="H201" s="227">
        <v>10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3" t="s">
        <v>146</v>
      </c>
      <c r="AU201" s="233" t="s">
        <v>84</v>
      </c>
      <c r="AV201" s="13" t="s">
        <v>84</v>
      </c>
      <c r="AW201" s="13" t="s">
        <v>34</v>
      </c>
      <c r="AX201" s="13" t="s">
        <v>81</v>
      </c>
      <c r="AY201" s="233" t="s">
        <v>135</v>
      </c>
    </row>
    <row r="202" s="14" customFormat="1">
      <c r="A202" s="14"/>
      <c r="B202" s="234"/>
      <c r="C202" s="235"/>
      <c r="D202" s="218" t="s">
        <v>146</v>
      </c>
      <c r="E202" s="236" t="s">
        <v>21</v>
      </c>
      <c r="F202" s="237" t="s">
        <v>148</v>
      </c>
      <c r="G202" s="235"/>
      <c r="H202" s="238">
        <v>10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146</v>
      </c>
      <c r="AU202" s="244" t="s">
        <v>84</v>
      </c>
      <c r="AV202" s="14" t="s">
        <v>142</v>
      </c>
      <c r="AW202" s="14" t="s">
        <v>34</v>
      </c>
      <c r="AX202" s="14" t="s">
        <v>73</v>
      </c>
      <c r="AY202" s="244" t="s">
        <v>135</v>
      </c>
    </row>
    <row r="203" s="2" customFormat="1" ht="16.5" customHeight="1">
      <c r="A203" s="39"/>
      <c r="B203" s="40"/>
      <c r="C203" s="245" t="s">
        <v>292</v>
      </c>
      <c r="D203" s="245" t="s">
        <v>274</v>
      </c>
      <c r="E203" s="246" t="s">
        <v>784</v>
      </c>
      <c r="F203" s="247" t="s">
        <v>785</v>
      </c>
      <c r="G203" s="248" t="s">
        <v>167</v>
      </c>
      <c r="H203" s="249">
        <v>15</v>
      </c>
      <c r="I203" s="250"/>
      <c r="J203" s="251">
        <f>ROUND(I203*H203,2)</f>
        <v>0</v>
      </c>
      <c r="K203" s="247" t="s">
        <v>21</v>
      </c>
      <c r="L203" s="252"/>
      <c r="M203" s="253" t="s">
        <v>21</v>
      </c>
      <c r="N203" s="254" t="s">
        <v>44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181</v>
      </c>
      <c r="AT203" s="216" t="s">
        <v>274</v>
      </c>
      <c r="AU203" s="216" t="s">
        <v>84</v>
      </c>
      <c r="AY203" s="18" t="s">
        <v>135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81</v>
      </c>
      <c r="BK203" s="217">
        <f>ROUND(I203*H203,2)</f>
        <v>0</v>
      </c>
      <c r="BL203" s="18" t="s">
        <v>142</v>
      </c>
      <c r="BM203" s="216" t="s">
        <v>786</v>
      </c>
    </row>
    <row r="204" s="13" customFormat="1">
      <c r="A204" s="13"/>
      <c r="B204" s="223"/>
      <c r="C204" s="224"/>
      <c r="D204" s="218" t="s">
        <v>146</v>
      </c>
      <c r="E204" s="225" t="s">
        <v>21</v>
      </c>
      <c r="F204" s="226" t="s">
        <v>787</v>
      </c>
      <c r="G204" s="224"/>
      <c r="H204" s="227">
        <v>15</v>
      </c>
      <c r="I204" s="228"/>
      <c r="J204" s="224"/>
      <c r="K204" s="224"/>
      <c r="L204" s="229"/>
      <c r="M204" s="230"/>
      <c r="N204" s="231"/>
      <c r="O204" s="231"/>
      <c r="P204" s="231"/>
      <c r="Q204" s="231"/>
      <c r="R204" s="231"/>
      <c r="S204" s="231"/>
      <c r="T204" s="23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3" t="s">
        <v>146</v>
      </c>
      <c r="AU204" s="233" t="s">
        <v>84</v>
      </c>
      <c r="AV204" s="13" t="s">
        <v>84</v>
      </c>
      <c r="AW204" s="13" t="s">
        <v>34</v>
      </c>
      <c r="AX204" s="13" t="s">
        <v>81</v>
      </c>
      <c r="AY204" s="233" t="s">
        <v>135</v>
      </c>
    </row>
    <row r="205" s="14" customFormat="1">
      <c r="A205" s="14"/>
      <c r="B205" s="234"/>
      <c r="C205" s="235"/>
      <c r="D205" s="218" t="s">
        <v>146</v>
      </c>
      <c r="E205" s="236" t="s">
        <v>21</v>
      </c>
      <c r="F205" s="237" t="s">
        <v>148</v>
      </c>
      <c r="G205" s="235"/>
      <c r="H205" s="238">
        <v>15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4" t="s">
        <v>146</v>
      </c>
      <c r="AU205" s="244" t="s">
        <v>84</v>
      </c>
      <c r="AV205" s="14" t="s">
        <v>142</v>
      </c>
      <c r="AW205" s="14" t="s">
        <v>34</v>
      </c>
      <c r="AX205" s="14" t="s">
        <v>73</v>
      </c>
      <c r="AY205" s="244" t="s">
        <v>135</v>
      </c>
    </row>
    <row r="206" s="2" customFormat="1" ht="16.5" customHeight="1">
      <c r="A206" s="39"/>
      <c r="B206" s="40"/>
      <c r="C206" s="245" t="s">
        <v>297</v>
      </c>
      <c r="D206" s="245" t="s">
        <v>274</v>
      </c>
      <c r="E206" s="246" t="s">
        <v>788</v>
      </c>
      <c r="F206" s="247" t="s">
        <v>789</v>
      </c>
      <c r="G206" s="248" t="s">
        <v>167</v>
      </c>
      <c r="H206" s="249">
        <v>20</v>
      </c>
      <c r="I206" s="250"/>
      <c r="J206" s="251">
        <f>ROUND(I206*H206,2)</f>
        <v>0</v>
      </c>
      <c r="K206" s="247" t="s">
        <v>21</v>
      </c>
      <c r="L206" s="252"/>
      <c r="M206" s="253" t="s">
        <v>21</v>
      </c>
      <c r="N206" s="254" t="s">
        <v>44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181</v>
      </c>
      <c r="AT206" s="216" t="s">
        <v>274</v>
      </c>
      <c r="AU206" s="216" t="s">
        <v>84</v>
      </c>
      <c r="AY206" s="18" t="s">
        <v>135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81</v>
      </c>
      <c r="BK206" s="217">
        <f>ROUND(I206*H206,2)</f>
        <v>0</v>
      </c>
      <c r="BL206" s="18" t="s">
        <v>142</v>
      </c>
      <c r="BM206" s="216" t="s">
        <v>790</v>
      </c>
    </row>
    <row r="207" s="13" customFormat="1">
      <c r="A207" s="13"/>
      <c r="B207" s="223"/>
      <c r="C207" s="224"/>
      <c r="D207" s="218" t="s">
        <v>146</v>
      </c>
      <c r="E207" s="225" t="s">
        <v>21</v>
      </c>
      <c r="F207" s="226" t="s">
        <v>791</v>
      </c>
      <c r="G207" s="224"/>
      <c r="H207" s="227">
        <v>20</v>
      </c>
      <c r="I207" s="228"/>
      <c r="J207" s="224"/>
      <c r="K207" s="224"/>
      <c r="L207" s="229"/>
      <c r="M207" s="230"/>
      <c r="N207" s="231"/>
      <c r="O207" s="231"/>
      <c r="P207" s="231"/>
      <c r="Q207" s="231"/>
      <c r="R207" s="231"/>
      <c r="S207" s="231"/>
      <c r="T207" s="23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3" t="s">
        <v>146</v>
      </c>
      <c r="AU207" s="233" t="s">
        <v>84</v>
      </c>
      <c r="AV207" s="13" t="s">
        <v>84</v>
      </c>
      <c r="AW207" s="13" t="s">
        <v>34</v>
      </c>
      <c r="AX207" s="13" t="s">
        <v>81</v>
      </c>
      <c r="AY207" s="233" t="s">
        <v>135</v>
      </c>
    </row>
    <row r="208" s="14" customFormat="1">
      <c r="A208" s="14"/>
      <c r="B208" s="234"/>
      <c r="C208" s="235"/>
      <c r="D208" s="218" t="s">
        <v>146</v>
      </c>
      <c r="E208" s="236" t="s">
        <v>21</v>
      </c>
      <c r="F208" s="237" t="s">
        <v>148</v>
      </c>
      <c r="G208" s="235"/>
      <c r="H208" s="238">
        <v>20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4" t="s">
        <v>146</v>
      </c>
      <c r="AU208" s="244" t="s">
        <v>84</v>
      </c>
      <c r="AV208" s="14" t="s">
        <v>142</v>
      </c>
      <c r="AW208" s="14" t="s">
        <v>34</v>
      </c>
      <c r="AX208" s="14" t="s">
        <v>73</v>
      </c>
      <c r="AY208" s="244" t="s">
        <v>135</v>
      </c>
    </row>
    <row r="209" s="2" customFormat="1" ht="16.5" customHeight="1">
      <c r="A209" s="39"/>
      <c r="B209" s="40"/>
      <c r="C209" s="245" t="s">
        <v>302</v>
      </c>
      <c r="D209" s="245" t="s">
        <v>274</v>
      </c>
      <c r="E209" s="246" t="s">
        <v>792</v>
      </c>
      <c r="F209" s="247" t="s">
        <v>793</v>
      </c>
      <c r="G209" s="248" t="s">
        <v>167</v>
      </c>
      <c r="H209" s="249">
        <v>10</v>
      </c>
      <c r="I209" s="250"/>
      <c r="J209" s="251">
        <f>ROUND(I209*H209,2)</f>
        <v>0</v>
      </c>
      <c r="K209" s="247" t="s">
        <v>21</v>
      </c>
      <c r="L209" s="252"/>
      <c r="M209" s="253" t="s">
        <v>21</v>
      </c>
      <c r="N209" s="254" t="s">
        <v>44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181</v>
      </c>
      <c r="AT209" s="216" t="s">
        <v>274</v>
      </c>
      <c r="AU209" s="216" t="s">
        <v>84</v>
      </c>
      <c r="AY209" s="18" t="s">
        <v>135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81</v>
      </c>
      <c r="BK209" s="217">
        <f>ROUND(I209*H209,2)</f>
        <v>0</v>
      </c>
      <c r="BL209" s="18" t="s">
        <v>142</v>
      </c>
      <c r="BM209" s="216" t="s">
        <v>794</v>
      </c>
    </row>
    <row r="210" s="13" customFormat="1">
      <c r="A210" s="13"/>
      <c r="B210" s="223"/>
      <c r="C210" s="224"/>
      <c r="D210" s="218" t="s">
        <v>146</v>
      </c>
      <c r="E210" s="225" t="s">
        <v>21</v>
      </c>
      <c r="F210" s="226" t="s">
        <v>783</v>
      </c>
      <c r="G210" s="224"/>
      <c r="H210" s="227">
        <v>10</v>
      </c>
      <c r="I210" s="228"/>
      <c r="J210" s="224"/>
      <c r="K210" s="224"/>
      <c r="L210" s="229"/>
      <c r="M210" s="230"/>
      <c r="N210" s="231"/>
      <c r="O210" s="231"/>
      <c r="P210" s="231"/>
      <c r="Q210" s="231"/>
      <c r="R210" s="231"/>
      <c r="S210" s="231"/>
      <c r="T210" s="23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3" t="s">
        <v>146</v>
      </c>
      <c r="AU210" s="233" t="s">
        <v>84</v>
      </c>
      <c r="AV210" s="13" t="s">
        <v>84</v>
      </c>
      <c r="AW210" s="13" t="s">
        <v>34</v>
      </c>
      <c r="AX210" s="13" t="s">
        <v>81</v>
      </c>
      <c r="AY210" s="233" t="s">
        <v>135</v>
      </c>
    </row>
    <row r="211" s="14" customFormat="1">
      <c r="A211" s="14"/>
      <c r="B211" s="234"/>
      <c r="C211" s="235"/>
      <c r="D211" s="218" t="s">
        <v>146</v>
      </c>
      <c r="E211" s="236" t="s">
        <v>21</v>
      </c>
      <c r="F211" s="237" t="s">
        <v>148</v>
      </c>
      <c r="G211" s="235"/>
      <c r="H211" s="238">
        <v>10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4" t="s">
        <v>146</v>
      </c>
      <c r="AU211" s="244" t="s">
        <v>84</v>
      </c>
      <c r="AV211" s="14" t="s">
        <v>142</v>
      </c>
      <c r="AW211" s="14" t="s">
        <v>34</v>
      </c>
      <c r="AX211" s="14" t="s">
        <v>73</v>
      </c>
      <c r="AY211" s="244" t="s">
        <v>135</v>
      </c>
    </row>
    <row r="212" s="2" customFormat="1" ht="16.5" customHeight="1">
      <c r="A212" s="39"/>
      <c r="B212" s="40"/>
      <c r="C212" s="245" t="s">
        <v>308</v>
      </c>
      <c r="D212" s="245" t="s">
        <v>274</v>
      </c>
      <c r="E212" s="246" t="s">
        <v>795</v>
      </c>
      <c r="F212" s="247" t="s">
        <v>796</v>
      </c>
      <c r="G212" s="248" t="s">
        <v>167</v>
      </c>
      <c r="H212" s="249">
        <v>60</v>
      </c>
      <c r="I212" s="250"/>
      <c r="J212" s="251">
        <f>ROUND(I212*H212,2)</f>
        <v>0</v>
      </c>
      <c r="K212" s="247" t="s">
        <v>21</v>
      </c>
      <c r="L212" s="252"/>
      <c r="M212" s="253" t="s">
        <v>21</v>
      </c>
      <c r="N212" s="254" t="s">
        <v>44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181</v>
      </c>
      <c r="AT212" s="216" t="s">
        <v>274</v>
      </c>
      <c r="AU212" s="216" t="s">
        <v>84</v>
      </c>
      <c r="AY212" s="18" t="s">
        <v>135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81</v>
      </c>
      <c r="BK212" s="217">
        <f>ROUND(I212*H212,2)</f>
        <v>0</v>
      </c>
      <c r="BL212" s="18" t="s">
        <v>142</v>
      </c>
      <c r="BM212" s="216" t="s">
        <v>797</v>
      </c>
    </row>
    <row r="213" s="13" customFormat="1">
      <c r="A213" s="13"/>
      <c r="B213" s="223"/>
      <c r="C213" s="224"/>
      <c r="D213" s="218" t="s">
        <v>146</v>
      </c>
      <c r="E213" s="225" t="s">
        <v>21</v>
      </c>
      <c r="F213" s="226" t="s">
        <v>798</v>
      </c>
      <c r="G213" s="224"/>
      <c r="H213" s="227">
        <v>60</v>
      </c>
      <c r="I213" s="228"/>
      <c r="J213" s="224"/>
      <c r="K213" s="224"/>
      <c r="L213" s="229"/>
      <c r="M213" s="230"/>
      <c r="N213" s="231"/>
      <c r="O213" s="231"/>
      <c r="P213" s="231"/>
      <c r="Q213" s="231"/>
      <c r="R213" s="231"/>
      <c r="S213" s="231"/>
      <c r="T213" s="23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3" t="s">
        <v>146</v>
      </c>
      <c r="AU213" s="233" t="s">
        <v>84</v>
      </c>
      <c r="AV213" s="13" t="s">
        <v>84</v>
      </c>
      <c r="AW213" s="13" t="s">
        <v>34</v>
      </c>
      <c r="AX213" s="13" t="s">
        <v>81</v>
      </c>
      <c r="AY213" s="233" t="s">
        <v>135</v>
      </c>
    </row>
    <row r="214" s="14" customFormat="1">
      <c r="A214" s="14"/>
      <c r="B214" s="234"/>
      <c r="C214" s="235"/>
      <c r="D214" s="218" t="s">
        <v>146</v>
      </c>
      <c r="E214" s="236" t="s">
        <v>21</v>
      </c>
      <c r="F214" s="237" t="s">
        <v>148</v>
      </c>
      <c r="G214" s="235"/>
      <c r="H214" s="238">
        <v>60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4" t="s">
        <v>146</v>
      </c>
      <c r="AU214" s="244" t="s">
        <v>84</v>
      </c>
      <c r="AV214" s="14" t="s">
        <v>142</v>
      </c>
      <c r="AW214" s="14" t="s">
        <v>34</v>
      </c>
      <c r="AX214" s="14" t="s">
        <v>73</v>
      </c>
      <c r="AY214" s="244" t="s">
        <v>135</v>
      </c>
    </row>
    <row r="215" s="2" customFormat="1">
      <c r="A215" s="39"/>
      <c r="B215" s="40"/>
      <c r="C215" s="205" t="s">
        <v>313</v>
      </c>
      <c r="D215" s="205" t="s">
        <v>137</v>
      </c>
      <c r="E215" s="206" t="s">
        <v>799</v>
      </c>
      <c r="F215" s="207" t="s">
        <v>800</v>
      </c>
      <c r="G215" s="208" t="s">
        <v>167</v>
      </c>
      <c r="H215" s="209">
        <v>50</v>
      </c>
      <c r="I215" s="210"/>
      <c r="J215" s="211">
        <f>ROUND(I215*H215,2)</f>
        <v>0</v>
      </c>
      <c r="K215" s="207" t="s">
        <v>141</v>
      </c>
      <c r="L215" s="45"/>
      <c r="M215" s="212" t="s">
        <v>21</v>
      </c>
      <c r="N215" s="213" t="s">
        <v>44</v>
      </c>
      <c r="O215" s="85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142</v>
      </c>
      <c r="AT215" s="216" t="s">
        <v>137</v>
      </c>
      <c r="AU215" s="216" t="s">
        <v>84</v>
      </c>
      <c r="AY215" s="18" t="s">
        <v>135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81</v>
      </c>
      <c r="BK215" s="217">
        <f>ROUND(I215*H215,2)</f>
        <v>0</v>
      </c>
      <c r="BL215" s="18" t="s">
        <v>142</v>
      </c>
      <c r="BM215" s="216" t="s">
        <v>801</v>
      </c>
    </row>
    <row r="216" s="2" customFormat="1">
      <c r="A216" s="39"/>
      <c r="B216" s="40"/>
      <c r="C216" s="41"/>
      <c r="D216" s="218" t="s">
        <v>144</v>
      </c>
      <c r="E216" s="41"/>
      <c r="F216" s="219" t="s">
        <v>306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144</v>
      </c>
      <c r="AU216" s="18" t="s">
        <v>84</v>
      </c>
    </row>
    <row r="217" s="13" customFormat="1">
      <c r="A217" s="13"/>
      <c r="B217" s="223"/>
      <c r="C217" s="224"/>
      <c r="D217" s="218" t="s">
        <v>146</v>
      </c>
      <c r="E217" s="225" t="s">
        <v>21</v>
      </c>
      <c r="F217" s="226" t="s">
        <v>777</v>
      </c>
      <c r="G217" s="224"/>
      <c r="H217" s="227">
        <v>50</v>
      </c>
      <c r="I217" s="228"/>
      <c r="J217" s="224"/>
      <c r="K217" s="224"/>
      <c r="L217" s="229"/>
      <c r="M217" s="230"/>
      <c r="N217" s="231"/>
      <c r="O217" s="231"/>
      <c r="P217" s="231"/>
      <c r="Q217" s="231"/>
      <c r="R217" s="231"/>
      <c r="S217" s="231"/>
      <c r="T217" s="23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3" t="s">
        <v>146</v>
      </c>
      <c r="AU217" s="233" t="s">
        <v>84</v>
      </c>
      <c r="AV217" s="13" t="s">
        <v>84</v>
      </c>
      <c r="AW217" s="13" t="s">
        <v>34</v>
      </c>
      <c r="AX217" s="13" t="s">
        <v>73</v>
      </c>
      <c r="AY217" s="233" t="s">
        <v>135</v>
      </c>
    </row>
    <row r="218" s="14" customFormat="1">
      <c r="A218" s="14"/>
      <c r="B218" s="234"/>
      <c r="C218" s="235"/>
      <c r="D218" s="218" t="s">
        <v>146</v>
      </c>
      <c r="E218" s="236" t="s">
        <v>21</v>
      </c>
      <c r="F218" s="237" t="s">
        <v>148</v>
      </c>
      <c r="G218" s="235"/>
      <c r="H218" s="238">
        <v>50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4" t="s">
        <v>146</v>
      </c>
      <c r="AU218" s="244" t="s">
        <v>84</v>
      </c>
      <c r="AV218" s="14" t="s">
        <v>142</v>
      </c>
      <c r="AW218" s="14" t="s">
        <v>34</v>
      </c>
      <c r="AX218" s="14" t="s">
        <v>81</v>
      </c>
      <c r="AY218" s="244" t="s">
        <v>135</v>
      </c>
    </row>
    <row r="219" s="2" customFormat="1" ht="16.5" customHeight="1">
      <c r="A219" s="39"/>
      <c r="B219" s="40"/>
      <c r="C219" s="245" t="s">
        <v>317</v>
      </c>
      <c r="D219" s="245" t="s">
        <v>274</v>
      </c>
      <c r="E219" s="246" t="s">
        <v>802</v>
      </c>
      <c r="F219" s="247" t="s">
        <v>803</v>
      </c>
      <c r="G219" s="248" t="s">
        <v>167</v>
      </c>
      <c r="H219" s="249">
        <v>50</v>
      </c>
      <c r="I219" s="250"/>
      <c r="J219" s="251">
        <f>ROUND(I219*H219,2)</f>
        <v>0</v>
      </c>
      <c r="K219" s="247" t="s">
        <v>141</v>
      </c>
      <c r="L219" s="252"/>
      <c r="M219" s="253" t="s">
        <v>21</v>
      </c>
      <c r="N219" s="254" t="s">
        <v>44</v>
      </c>
      <c r="O219" s="85"/>
      <c r="P219" s="214">
        <f>O219*H219</f>
        <v>0</v>
      </c>
      <c r="Q219" s="214">
        <v>0.01</v>
      </c>
      <c r="R219" s="214">
        <f>Q219*H219</f>
        <v>0.5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181</v>
      </c>
      <c r="AT219" s="216" t="s">
        <v>274</v>
      </c>
      <c r="AU219" s="216" t="s">
        <v>84</v>
      </c>
      <c r="AY219" s="18" t="s">
        <v>135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81</v>
      </c>
      <c r="BK219" s="217">
        <f>ROUND(I219*H219,2)</f>
        <v>0</v>
      </c>
      <c r="BL219" s="18" t="s">
        <v>142</v>
      </c>
      <c r="BM219" s="216" t="s">
        <v>804</v>
      </c>
    </row>
    <row r="220" s="13" customFormat="1">
      <c r="A220" s="13"/>
      <c r="B220" s="223"/>
      <c r="C220" s="224"/>
      <c r="D220" s="218" t="s">
        <v>146</v>
      </c>
      <c r="E220" s="225" t="s">
        <v>21</v>
      </c>
      <c r="F220" s="226" t="s">
        <v>805</v>
      </c>
      <c r="G220" s="224"/>
      <c r="H220" s="227">
        <v>50</v>
      </c>
      <c r="I220" s="228"/>
      <c r="J220" s="224"/>
      <c r="K220" s="224"/>
      <c r="L220" s="229"/>
      <c r="M220" s="230"/>
      <c r="N220" s="231"/>
      <c r="O220" s="231"/>
      <c r="P220" s="231"/>
      <c r="Q220" s="231"/>
      <c r="R220" s="231"/>
      <c r="S220" s="231"/>
      <c r="T220" s="23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3" t="s">
        <v>146</v>
      </c>
      <c r="AU220" s="233" t="s">
        <v>84</v>
      </c>
      <c r="AV220" s="13" t="s">
        <v>84</v>
      </c>
      <c r="AW220" s="13" t="s">
        <v>34</v>
      </c>
      <c r="AX220" s="13" t="s">
        <v>73</v>
      </c>
      <c r="AY220" s="233" t="s">
        <v>135</v>
      </c>
    </row>
    <row r="221" s="14" customFormat="1">
      <c r="A221" s="14"/>
      <c r="B221" s="234"/>
      <c r="C221" s="235"/>
      <c r="D221" s="218" t="s">
        <v>146</v>
      </c>
      <c r="E221" s="236" t="s">
        <v>21</v>
      </c>
      <c r="F221" s="237" t="s">
        <v>148</v>
      </c>
      <c r="G221" s="235"/>
      <c r="H221" s="238">
        <v>50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4" t="s">
        <v>146</v>
      </c>
      <c r="AU221" s="244" t="s">
        <v>84</v>
      </c>
      <c r="AV221" s="14" t="s">
        <v>142</v>
      </c>
      <c r="AW221" s="14" t="s">
        <v>34</v>
      </c>
      <c r="AX221" s="14" t="s">
        <v>81</v>
      </c>
      <c r="AY221" s="244" t="s">
        <v>135</v>
      </c>
    </row>
    <row r="222" s="2" customFormat="1">
      <c r="A222" s="39"/>
      <c r="B222" s="40"/>
      <c r="C222" s="205" t="s">
        <v>322</v>
      </c>
      <c r="D222" s="205" t="s">
        <v>137</v>
      </c>
      <c r="E222" s="206" t="s">
        <v>314</v>
      </c>
      <c r="F222" s="207" t="s">
        <v>315</v>
      </c>
      <c r="G222" s="208" t="s">
        <v>167</v>
      </c>
      <c r="H222" s="209">
        <v>77</v>
      </c>
      <c r="I222" s="210"/>
      <c r="J222" s="211">
        <f>ROUND(I222*H222,2)</f>
        <v>0</v>
      </c>
      <c r="K222" s="207" t="s">
        <v>141</v>
      </c>
      <c r="L222" s="45"/>
      <c r="M222" s="212" t="s">
        <v>21</v>
      </c>
      <c r="N222" s="213" t="s">
        <v>44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142</v>
      </c>
      <c r="AT222" s="216" t="s">
        <v>137</v>
      </c>
      <c r="AU222" s="216" t="s">
        <v>84</v>
      </c>
      <c r="AY222" s="18" t="s">
        <v>135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81</v>
      </c>
      <c r="BK222" s="217">
        <f>ROUND(I222*H222,2)</f>
        <v>0</v>
      </c>
      <c r="BL222" s="18" t="s">
        <v>142</v>
      </c>
      <c r="BM222" s="216" t="s">
        <v>316</v>
      </c>
    </row>
    <row r="223" s="2" customFormat="1">
      <c r="A223" s="39"/>
      <c r="B223" s="40"/>
      <c r="C223" s="41"/>
      <c r="D223" s="218" t="s">
        <v>144</v>
      </c>
      <c r="E223" s="41"/>
      <c r="F223" s="219" t="s">
        <v>306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144</v>
      </c>
      <c r="AU223" s="18" t="s">
        <v>84</v>
      </c>
    </row>
    <row r="224" s="13" customFormat="1">
      <c r="A224" s="13"/>
      <c r="B224" s="223"/>
      <c r="C224" s="224"/>
      <c r="D224" s="218" t="s">
        <v>146</v>
      </c>
      <c r="E224" s="225" t="s">
        <v>21</v>
      </c>
      <c r="F224" s="226" t="s">
        <v>778</v>
      </c>
      <c r="G224" s="224"/>
      <c r="H224" s="227">
        <v>77</v>
      </c>
      <c r="I224" s="228"/>
      <c r="J224" s="224"/>
      <c r="K224" s="224"/>
      <c r="L224" s="229"/>
      <c r="M224" s="230"/>
      <c r="N224" s="231"/>
      <c r="O224" s="231"/>
      <c r="P224" s="231"/>
      <c r="Q224" s="231"/>
      <c r="R224" s="231"/>
      <c r="S224" s="231"/>
      <c r="T224" s="23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3" t="s">
        <v>146</v>
      </c>
      <c r="AU224" s="233" t="s">
        <v>84</v>
      </c>
      <c r="AV224" s="13" t="s">
        <v>84</v>
      </c>
      <c r="AW224" s="13" t="s">
        <v>34</v>
      </c>
      <c r="AX224" s="13" t="s">
        <v>73</v>
      </c>
      <c r="AY224" s="233" t="s">
        <v>135</v>
      </c>
    </row>
    <row r="225" s="14" customFormat="1">
      <c r="A225" s="14"/>
      <c r="B225" s="234"/>
      <c r="C225" s="235"/>
      <c r="D225" s="218" t="s">
        <v>146</v>
      </c>
      <c r="E225" s="236" t="s">
        <v>21</v>
      </c>
      <c r="F225" s="237" t="s">
        <v>148</v>
      </c>
      <c r="G225" s="235"/>
      <c r="H225" s="238">
        <v>77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4" t="s">
        <v>146</v>
      </c>
      <c r="AU225" s="244" t="s">
        <v>84</v>
      </c>
      <c r="AV225" s="14" t="s">
        <v>142</v>
      </c>
      <c r="AW225" s="14" t="s">
        <v>34</v>
      </c>
      <c r="AX225" s="14" t="s">
        <v>81</v>
      </c>
      <c r="AY225" s="244" t="s">
        <v>135</v>
      </c>
    </row>
    <row r="226" s="2" customFormat="1" ht="16.5" customHeight="1">
      <c r="A226" s="39"/>
      <c r="B226" s="40"/>
      <c r="C226" s="245" t="s">
        <v>327</v>
      </c>
      <c r="D226" s="245" t="s">
        <v>274</v>
      </c>
      <c r="E226" s="246" t="s">
        <v>323</v>
      </c>
      <c r="F226" s="247" t="s">
        <v>806</v>
      </c>
      <c r="G226" s="248" t="s">
        <v>167</v>
      </c>
      <c r="H226" s="249">
        <v>17</v>
      </c>
      <c r="I226" s="250"/>
      <c r="J226" s="251">
        <f>ROUND(I226*H226,2)</f>
        <v>0</v>
      </c>
      <c r="K226" s="247" t="s">
        <v>21</v>
      </c>
      <c r="L226" s="252"/>
      <c r="M226" s="253" t="s">
        <v>21</v>
      </c>
      <c r="N226" s="254" t="s">
        <v>44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181</v>
      </c>
      <c r="AT226" s="216" t="s">
        <v>274</v>
      </c>
      <c r="AU226" s="216" t="s">
        <v>84</v>
      </c>
      <c r="AY226" s="18" t="s">
        <v>135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81</v>
      </c>
      <c r="BK226" s="217">
        <f>ROUND(I226*H226,2)</f>
        <v>0</v>
      </c>
      <c r="BL226" s="18" t="s">
        <v>142</v>
      </c>
      <c r="BM226" s="216" t="s">
        <v>325</v>
      </c>
    </row>
    <row r="227" s="13" customFormat="1">
      <c r="A227" s="13"/>
      <c r="B227" s="223"/>
      <c r="C227" s="224"/>
      <c r="D227" s="218" t="s">
        <v>146</v>
      </c>
      <c r="E227" s="225" t="s">
        <v>21</v>
      </c>
      <c r="F227" s="226" t="s">
        <v>346</v>
      </c>
      <c r="G227" s="224"/>
      <c r="H227" s="227">
        <v>17</v>
      </c>
      <c r="I227" s="228"/>
      <c r="J227" s="224"/>
      <c r="K227" s="224"/>
      <c r="L227" s="229"/>
      <c r="M227" s="230"/>
      <c r="N227" s="231"/>
      <c r="O227" s="231"/>
      <c r="P227" s="231"/>
      <c r="Q227" s="231"/>
      <c r="R227" s="231"/>
      <c r="S227" s="231"/>
      <c r="T227" s="23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3" t="s">
        <v>146</v>
      </c>
      <c r="AU227" s="233" t="s">
        <v>84</v>
      </c>
      <c r="AV227" s="13" t="s">
        <v>84</v>
      </c>
      <c r="AW227" s="13" t="s">
        <v>34</v>
      </c>
      <c r="AX227" s="13" t="s">
        <v>73</v>
      </c>
      <c r="AY227" s="233" t="s">
        <v>135</v>
      </c>
    </row>
    <row r="228" s="14" customFormat="1">
      <c r="A228" s="14"/>
      <c r="B228" s="234"/>
      <c r="C228" s="235"/>
      <c r="D228" s="218" t="s">
        <v>146</v>
      </c>
      <c r="E228" s="236" t="s">
        <v>21</v>
      </c>
      <c r="F228" s="237" t="s">
        <v>148</v>
      </c>
      <c r="G228" s="235"/>
      <c r="H228" s="238">
        <v>17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4" t="s">
        <v>146</v>
      </c>
      <c r="AU228" s="244" t="s">
        <v>84</v>
      </c>
      <c r="AV228" s="14" t="s">
        <v>142</v>
      </c>
      <c r="AW228" s="14" t="s">
        <v>34</v>
      </c>
      <c r="AX228" s="14" t="s">
        <v>81</v>
      </c>
      <c r="AY228" s="244" t="s">
        <v>135</v>
      </c>
    </row>
    <row r="229" s="2" customFormat="1" ht="16.5" customHeight="1">
      <c r="A229" s="39"/>
      <c r="B229" s="40"/>
      <c r="C229" s="245" t="s">
        <v>332</v>
      </c>
      <c r="D229" s="245" t="s">
        <v>274</v>
      </c>
      <c r="E229" s="246" t="s">
        <v>348</v>
      </c>
      <c r="F229" s="247" t="s">
        <v>807</v>
      </c>
      <c r="G229" s="248" t="s">
        <v>167</v>
      </c>
      <c r="H229" s="249">
        <v>12</v>
      </c>
      <c r="I229" s="250"/>
      <c r="J229" s="251">
        <f>ROUND(I229*H229,2)</f>
        <v>0</v>
      </c>
      <c r="K229" s="247" t="s">
        <v>21</v>
      </c>
      <c r="L229" s="252"/>
      <c r="M229" s="253" t="s">
        <v>21</v>
      </c>
      <c r="N229" s="254" t="s">
        <v>44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181</v>
      </c>
      <c r="AT229" s="216" t="s">
        <v>274</v>
      </c>
      <c r="AU229" s="216" t="s">
        <v>84</v>
      </c>
      <c r="AY229" s="18" t="s">
        <v>135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81</v>
      </c>
      <c r="BK229" s="217">
        <f>ROUND(I229*H229,2)</f>
        <v>0</v>
      </c>
      <c r="BL229" s="18" t="s">
        <v>142</v>
      </c>
      <c r="BM229" s="216" t="s">
        <v>350</v>
      </c>
    </row>
    <row r="230" s="13" customFormat="1">
      <c r="A230" s="13"/>
      <c r="B230" s="223"/>
      <c r="C230" s="224"/>
      <c r="D230" s="218" t="s">
        <v>146</v>
      </c>
      <c r="E230" s="225" t="s">
        <v>21</v>
      </c>
      <c r="F230" s="226" t="s">
        <v>356</v>
      </c>
      <c r="G230" s="224"/>
      <c r="H230" s="227">
        <v>12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3" t="s">
        <v>146</v>
      </c>
      <c r="AU230" s="233" t="s">
        <v>84</v>
      </c>
      <c r="AV230" s="13" t="s">
        <v>84</v>
      </c>
      <c r="AW230" s="13" t="s">
        <v>34</v>
      </c>
      <c r="AX230" s="13" t="s">
        <v>73</v>
      </c>
      <c r="AY230" s="233" t="s">
        <v>135</v>
      </c>
    </row>
    <row r="231" s="14" customFormat="1">
      <c r="A231" s="14"/>
      <c r="B231" s="234"/>
      <c r="C231" s="235"/>
      <c r="D231" s="218" t="s">
        <v>146</v>
      </c>
      <c r="E231" s="236" t="s">
        <v>21</v>
      </c>
      <c r="F231" s="237" t="s">
        <v>148</v>
      </c>
      <c r="G231" s="235"/>
      <c r="H231" s="238">
        <v>12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4" t="s">
        <v>146</v>
      </c>
      <c r="AU231" s="244" t="s">
        <v>84</v>
      </c>
      <c r="AV231" s="14" t="s">
        <v>142</v>
      </c>
      <c r="AW231" s="14" t="s">
        <v>34</v>
      </c>
      <c r="AX231" s="14" t="s">
        <v>81</v>
      </c>
      <c r="AY231" s="244" t="s">
        <v>135</v>
      </c>
    </row>
    <row r="232" s="2" customFormat="1" ht="21.75" customHeight="1">
      <c r="A232" s="39"/>
      <c r="B232" s="40"/>
      <c r="C232" s="245" t="s">
        <v>337</v>
      </c>
      <c r="D232" s="245" t="s">
        <v>274</v>
      </c>
      <c r="E232" s="246" t="s">
        <v>353</v>
      </c>
      <c r="F232" s="247" t="s">
        <v>354</v>
      </c>
      <c r="G232" s="248" t="s">
        <v>167</v>
      </c>
      <c r="H232" s="249">
        <v>6</v>
      </c>
      <c r="I232" s="250"/>
      <c r="J232" s="251">
        <f>ROUND(I232*H232,2)</f>
        <v>0</v>
      </c>
      <c r="K232" s="247" t="s">
        <v>21</v>
      </c>
      <c r="L232" s="252"/>
      <c r="M232" s="253" t="s">
        <v>21</v>
      </c>
      <c r="N232" s="254" t="s">
        <v>44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181</v>
      </c>
      <c r="AT232" s="216" t="s">
        <v>274</v>
      </c>
      <c r="AU232" s="216" t="s">
        <v>84</v>
      </c>
      <c r="AY232" s="18" t="s">
        <v>135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81</v>
      </c>
      <c r="BK232" s="217">
        <f>ROUND(I232*H232,2)</f>
        <v>0</v>
      </c>
      <c r="BL232" s="18" t="s">
        <v>142</v>
      </c>
      <c r="BM232" s="216" t="s">
        <v>355</v>
      </c>
    </row>
    <row r="233" s="13" customFormat="1">
      <c r="A233" s="13"/>
      <c r="B233" s="223"/>
      <c r="C233" s="224"/>
      <c r="D233" s="218" t="s">
        <v>146</v>
      </c>
      <c r="E233" s="225" t="s">
        <v>21</v>
      </c>
      <c r="F233" s="226" t="s">
        <v>808</v>
      </c>
      <c r="G233" s="224"/>
      <c r="H233" s="227">
        <v>6</v>
      </c>
      <c r="I233" s="228"/>
      <c r="J233" s="224"/>
      <c r="K233" s="224"/>
      <c r="L233" s="229"/>
      <c r="M233" s="230"/>
      <c r="N233" s="231"/>
      <c r="O233" s="231"/>
      <c r="P233" s="231"/>
      <c r="Q233" s="231"/>
      <c r="R233" s="231"/>
      <c r="S233" s="231"/>
      <c r="T233" s="23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3" t="s">
        <v>146</v>
      </c>
      <c r="AU233" s="233" t="s">
        <v>84</v>
      </c>
      <c r="AV233" s="13" t="s">
        <v>84</v>
      </c>
      <c r="AW233" s="13" t="s">
        <v>34</v>
      </c>
      <c r="AX233" s="13" t="s">
        <v>73</v>
      </c>
      <c r="AY233" s="233" t="s">
        <v>135</v>
      </c>
    </row>
    <row r="234" s="14" customFormat="1">
      <c r="A234" s="14"/>
      <c r="B234" s="234"/>
      <c r="C234" s="235"/>
      <c r="D234" s="218" t="s">
        <v>146</v>
      </c>
      <c r="E234" s="236" t="s">
        <v>21</v>
      </c>
      <c r="F234" s="237" t="s">
        <v>148</v>
      </c>
      <c r="G234" s="235"/>
      <c r="H234" s="238">
        <v>6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4" t="s">
        <v>146</v>
      </c>
      <c r="AU234" s="244" t="s">
        <v>84</v>
      </c>
      <c r="AV234" s="14" t="s">
        <v>142</v>
      </c>
      <c r="AW234" s="14" t="s">
        <v>34</v>
      </c>
      <c r="AX234" s="14" t="s">
        <v>81</v>
      </c>
      <c r="AY234" s="244" t="s">
        <v>135</v>
      </c>
    </row>
    <row r="235" s="2" customFormat="1" ht="21.75" customHeight="1">
      <c r="A235" s="39"/>
      <c r="B235" s="40"/>
      <c r="C235" s="245" t="s">
        <v>342</v>
      </c>
      <c r="D235" s="245" t="s">
        <v>274</v>
      </c>
      <c r="E235" s="246" t="s">
        <v>809</v>
      </c>
      <c r="F235" s="247" t="s">
        <v>810</v>
      </c>
      <c r="G235" s="248" t="s">
        <v>167</v>
      </c>
      <c r="H235" s="249">
        <v>17</v>
      </c>
      <c r="I235" s="250"/>
      <c r="J235" s="251">
        <f>ROUND(I235*H235,2)</f>
        <v>0</v>
      </c>
      <c r="K235" s="247" t="s">
        <v>21</v>
      </c>
      <c r="L235" s="252"/>
      <c r="M235" s="253" t="s">
        <v>21</v>
      </c>
      <c r="N235" s="254" t="s">
        <v>44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181</v>
      </c>
      <c r="AT235" s="216" t="s">
        <v>274</v>
      </c>
      <c r="AU235" s="216" t="s">
        <v>84</v>
      </c>
      <c r="AY235" s="18" t="s">
        <v>135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81</v>
      </c>
      <c r="BK235" s="217">
        <f>ROUND(I235*H235,2)</f>
        <v>0</v>
      </c>
      <c r="BL235" s="18" t="s">
        <v>142</v>
      </c>
      <c r="BM235" s="216" t="s">
        <v>811</v>
      </c>
    </row>
    <row r="236" s="13" customFormat="1">
      <c r="A236" s="13"/>
      <c r="B236" s="223"/>
      <c r="C236" s="224"/>
      <c r="D236" s="218" t="s">
        <v>146</v>
      </c>
      <c r="E236" s="225" t="s">
        <v>21</v>
      </c>
      <c r="F236" s="226" t="s">
        <v>346</v>
      </c>
      <c r="G236" s="224"/>
      <c r="H236" s="227">
        <v>17</v>
      </c>
      <c r="I236" s="228"/>
      <c r="J236" s="224"/>
      <c r="K236" s="224"/>
      <c r="L236" s="229"/>
      <c r="M236" s="230"/>
      <c r="N236" s="231"/>
      <c r="O236" s="231"/>
      <c r="P236" s="231"/>
      <c r="Q236" s="231"/>
      <c r="R236" s="231"/>
      <c r="S236" s="231"/>
      <c r="T236" s="23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3" t="s">
        <v>146</v>
      </c>
      <c r="AU236" s="233" t="s">
        <v>84</v>
      </c>
      <c r="AV236" s="13" t="s">
        <v>84</v>
      </c>
      <c r="AW236" s="13" t="s">
        <v>34</v>
      </c>
      <c r="AX236" s="13" t="s">
        <v>73</v>
      </c>
      <c r="AY236" s="233" t="s">
        <v>135</v>
      </c>
    </row>
    <row r="237" s="14" customFormat="1">
      <c r="A237" s="14"/>
      <c r="B237" s="234"/>
      <c r="C237" s="235"/>
      <c r="D237" s="218" t="s">
        <v>146</v>
      </c>
      <c r="E237" s="236" t="s">
        <v>21</v>
      </c>
      <c r="F237" s="237" t="s">
        <v>148</v>
      </c>
      <c r="G237" s="235"/>
      <c r="H237" s="238">
        <v>17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4" t="s">
        <v>146</v>
      </c>
      <c r="AU237" s="244" t="s">
        <v>84</v>
      </c>
      <c r="AV237" s="14" t="s">
        <v>142</v>
      </c>
      <c r="AW237" s="14" t="s">
        <v>34</v>
      </c>
      <c r="AX237" s="14" t="s">
        <v>81</v>
      </c>
      <c r="AY237" s="244" t="s">
        <v>135</v>
      </c>
    </row>
    <row r="238" s="2" customFormat="1" ht="16.5" customHeight="1">
      <c r="A238" s="39"/>
      <c r="B238" s="40"/>
      <c r="C238" s="245" t="s">
        <v>347</v>
      </c>
      <c r="D238" s="245" t="s">
        <v>274</v>
      </c>
      <c r="E238" s="246" t="s">
        <v>358</v>
      </c>
      <c r="F238" s="247" t="s">
        <v>359</v>
      </c>
      <c r="G238" s="248" t="s">
        <v>167</v>
      </c>
      <c r="H238" s="249">
        <v>17</v>
      </c>
      <c r="I238" s="250"/>
      <c r="J238" s="251">
        <f>ROUND(I238*H238,2)</f>
        <v>0</v>
      </c>
      <c r="K238" s="247" t="s">
        <v>21</v>
      </c>
      <c r="L238" s="252"/>
      <c r="M238" s="253" t="s">
        <v>21</v>
      </c>
      <c r="N238" s="254" t="s">
        <v>44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181</v>
      </c>
      <c r="AT238" s="216" t="s">
        <v>274</v>
      </c>
      <c r="AU238" s="216" t="s">
        <v>84</v>
      </c>
      <c r="AY238" s="18" t="s">
        <v>135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81</v>
      </c>
      <c r="BK238" s="217">
        <f>ROUND(I238*H238,2)</f>
        <v>0</v>
      </c>
      <c r="BL238" s="18" t="s">
        <v>142</v>
      </c>
      <c r="BM238" s="216" t="s">
        <v>360</v>
      </c>
    </row>
    <row r="239" s="13" customFormat="1">
      <c r="A239" s="13"/>
      <c r="B239" s="223"/>
      <c r="C239" s="224"/>
      <c r="D239" s="218" t="s">
        <v>146</v>
      </c>
      <c r="E239" s="225" t="s">
        <v>21</v>
      </c>
      <c r="F239" s="226" t="s">
        <v>346</v>
      </c>
      <c r="G239" s="224"/>
      <c r="H239" s="227">
        <v>17</v>
      </c>
      <c r="I239" s="228"/>
      <c r="J239" s="224"/>
      <c r="K239" s="224"/>
      <c r="L239" s="229"/>
      <c r="M239" s="230"/>
      <c r="N239" s="231"/>
      <c r="O239" s="231"/>
      <c r="P239" s="231"/>
      <c r="Q239" s="231"/>
      <c r="R239" s="231"/>
      <c r="S239" s="231"/>
      <c r="T239" s="23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3" t="s">
        <v>146</v>
      </c>
      <c r="AU239" s="233" t="s">
        <v>84</v>
      </c>
      <c r="AV239" s="13" t="s">
        <v>84</v>
      </c>
      <c r="AW239" s="13" t="s">
        <v>34</v>
      </c>
      <c r="AX239" s="13" t="s">
        <v>73</v>
      </c>
      <c r="AY239" s="233" t="s">
        <v>135</v>
      </c>
    </row>
    <row r="240" s="14" customFormat="1">
      <c r="A240" s="14"/>
      <c r="B240" s="234"/>
      <c r="C240" s="235"/>
      <c r="D240" s="218" t="s">
        <v>146</v>
      </c>
      <c r="E240" s="236" t="s">
        <v>21</v>
      </c>
      <c r="F240" s="237" t="s">
        <v>148</v>
      </c>
      <c r="G240" s="235"/>
      <c r="H240" s="238">
        <v>17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4" t="s">
        <v>146</v>
      </c>
      <c r="AU240" s="244" t="s">
        <v>84</v>
      </c>
      <c r="AV240" s="14" t="s">
        <v>142</v>
      </c>
      <c r="AW240" s="14" t="s">
        <v>34</v>
      </c>
      <c r="AX240" s="14" t="s">
        <v>81</v>
      </c>
      <c r="AY240" s="244" t="s">
        <v>135</v>
      </c>
    </row>
    <row r="241" s="2" customFormat="1">
      <c r="A241" s="39"/>
      <c r="B241" s="40"/>
      <c r="C241" s="245" t="s">
        <v>352</v>
      </c>
      <c r="D241" s="245" t="s">
        <v>274</v>
      </c>
      <c r="E241" s="246" t="s">
        <v>363</v>
      </c>
      <c r="F241" s="247" t="s">
        <v>364</v>
      </c>
      <c r="G241" s="248" t="s">
        <v>167</v>
      </c>
      <c r="H241" s="249">
        <v>3</v>
      </c>
      <c r="I241" s="250"/>
      <c r="J241" s="251">
        <f>ROUND(I241*H241,2)</f>
        <v>0</v>
      </c>
      <c r="K241" s="247" t="s">
        <v>21</v>
      </c>
      <c r="L241" s="252"/>
      <c r="M241" s="253" t="s">
        <v>21</v>
      </c>
      <c r="N241" s="254" t="s">
        <v>44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181</v>
      </c>
      <c r="AT241" s="216" t="s">
        <v>274</v>
      </c>
      <c r="AU241" s="216" t="s">
        <v>84</v>
      </c>
      <c r="AY241" s="18" t="s">
        <v>135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81</v>
      </c>
      <c r="BK241" s="217">
        <f>ROUND(I241*H241,2)</f>
        <v>0</v>
      </c>
      <c r="BL241" s="18" t="s">
        <v>142</v>
      </c>
      <c r="BM241" s="216" t="s">
        <v>365</v>
      </c>
    </row>
    <row r="242" s="13" customFormat="1">
      <c r="A242" s="13"/>
      <c r="B242" s="223"/>
      <c r="C242" s="224"/>
      <c r="D242" s="218" t="s">
        <v>146</v>
      </c>
      <c r="E242" s="225" t="s">
        <v>21</v>
      </c>
      <c r="F242" s="226" t="s">
        <v>812</v>
      </c>
      <c r="G242" s="224"/>
      <c r="H242" s="227">
        <v>3</v>
      </c>
      <c r="I242" s="228"/>
      <c r="J242" s="224"/>
      <c r="K242" s="224"/>
      <c r="L242" s="229"/>
      <c r="M242" s="230"/>
      <c r="N242" s="231"/>
      <c r="O242" s="231"/>
      <c r="P242" s="231"/>
      <c r="Q242" s="231"/>
      <c r="R242" s="231"/>
      <c r="S242" s="231"/>
      <c r="T242" s="23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3" t="s">
        <v>146</v>
      </c>
      <c r="AU242" s="233" t="s">
        <v>84</v>
      </c>
      <c r="AV242" s="13" t="s">
        <v>84</v>
      </c>
      <c r="AW242" s="13" t="s">
        <v>34</v>
      </c>
      <c r="AX242" s="13" t="s">
        <v>73</v>
      </c>
      <c r="AY242" s="233" t="s">
        <v>135</v>
      </c>
    </row>
    <row r="243" s="14" customFormat="1">
      <c r="A243" s="14"/>
      <c r="B243" s="234"/>
      <c r="C243" s="235"/>
      <c r="D243" s="218" t="s">
        <v>146</v>
      </c>
      <c r="E243" s="236" t="s">
        <v>21</v>
      </c>
      <c r="F243" s="237" t="s">
        <v>148</v>
      </c>
      <c r="G243" s="235"/>
      <c r="H243" s="238">
        <v>3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4" t="s">
        <v>146</v>
      </c>
      <c r="AU243" s="244" t="s">
        <v>84</v>
      </c>
      <c r="AV243" s="14" t="s">
        <v>142</v>
      </c>
      <c r="AW243" s="14" t="s">
        <v>34</v>
      </c>
      <c r="AX243" s="14" t="s">
        <v>81</v>
      </c>
      <c r="AY243" s="244" t="s">
        <v>135</v>
      </c>
    </row>
    <row r="244" s="2" customFormat="1" ht="16.5" customHeight="1">
      <c r="A244" s="39"/>
      <c r="B244" s="40"/>
      <c r="C244" s="245" t="s">
        <v>357</v>
      </c>
      <c r="D244" s="245" t="s">
        <v>274</v>
      </c>
      <c r="E244" s="246" t="s">
        <v>813</v>
      </c>
      <c r="F244" s="247" t="s">
        <v>814</v>
      </c>
      <c r="G244" s="248" t="s">
        <v>167</v>
      </c>
      <c r="H244" s="249">
        <v>5</v>
      </c>
      <c r="I244" s="250"/>
      <c r="J244" s="251">
        <f>ROUND(I244*H244,2)</f>
        <v>0</v>
      </c>
      <c r="K244" s="247" t="s">
        <v>21</v>
      </c>
      <c r="L244" s="252"/>
      <c r="M244" s="253" t="s">
        <v>21</v>
      </c>
      <c r="N244" s="254" t="s">
        <v>44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181</v>
      </c>
      <c r="AT244" s="216" t="s">
        <v>274</v>
      </c>
      <c r="AU244" s="216" t="s">
        <v>84</v>
      </c>
      <c r="AY244" s="18" t="s">
        <v>135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81</v>
      </c>
      <c r="BK244" s="217">
        <f>ROUND(I244*H244,2)</f>
        <v>0</v>
      </c>
      <c r="BL244" s="18" t="s">
        <v>142</v>
      </c>
      <c r="BM244" s="216" t="s">
        <v>815</v>
      </c>
    </row>
    <row r="245" s="13" customFormat="1">
      <c r="A245" s="13"/>
      <c r="B245" s="223"/>
      <c r="C245" s="224"/>
      <c r="D245" s="218" t="s">
        <v>146</v>
      </c>
      <c r="E245" s="225" t="s">
        <v>21</v>
      </c>
      <c r="F245" s="226" t="s">
        <v>816</v>
      </c>
      <c r="G245" s="224"/>
      <c r="H245" s="227">
        <v>5</v>
      </c>
      <c r="I245" s="228"/>
      <c r="J245" s="224"/>
      <c r="K245" s="224"/>
      <c r="L245" s="229"/>
      <c r="M245" s="230"/>
      <c r="N245" s="231"/>
      <c r="O245" s="231"/>
      <c r="P245" s="231"/>
      <c r="Q245" s="231"/>
      <c r="R245" s="231"/>
      <c r="S245" s="231"/>
      <c r="T245" s="23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3" t="s">
        <v>146</v>
      </c>
      <c r="AU245" s="233" t="s">
        <v>84</v>
      </c>
      <c r="AV245" s="13" t="s">
        <v>84</v>
      </c>
      <c r="AW245" s="13" t="s">
        <v>34</v>
      </c>
      <c r="AX245" s="13" t="s">
        <v>81</v>
      </c>
      <c r="AY245" s="233" t="s">
        <v>135</v>
      </c>
    </row>
    <row r="246" s="14" customFormat="1">
      <c r="A246" s="14"/>
      <c r="B246" s="234"/>
      <c r="C246" s="235"/>
      <c r="D246" s="218" t="s">
        <v>146</v>
      </c>
      <c r="E246" s="236" t="s">
        <v>21</v>
      </c>
      <c r="F246" s="237" t="s">
        <v>148</v>
      </c>
      <c r="G246" s="235"/>
      <c r="H246" s="238">
        <v>5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4" t="s">
        <v>146</v>
      </c>
      <c r="AU246" s="244" t="s">
        <v>84</v>
      </c>
      <c r="AV246" s="14" t="s">
        <v>142</v>
      </c>
      <c r="AW246" s="14" t="s">
        <v>34</v>
      </c>
      <c r="AX246" s="14" t="s">
        <v>73</v>
      </c>
      <c r="AY246" s="244" t="s">
        <v>135</v>
      </c>
    </row>
    <row r="247" s="2" customFormat="1" ht="16.5" customHeight="1">
      <c r="A247" s="39"/>
      <c r="B247" s="40"/>
      <c r="C247" s="205" t="s">
        <v>362</v>
      </c>
      <c r="D247" s="205" t="s">
        <v>137</v>
      </c>
      <c r="E247" s="206" t="s">
        <v>367</v>
      </c>
      <c r="F247" s="207" t="s">
        <v>368</v>
      </c>
      <c r="G247" s="208" t="s">
        <v>167</v>
      </c>
      <c r="H247" s="209">
        <v>125</v>
      </c>
      <c r="I247" s="210"/>
      <c r="J247" s="211">
        <f>ROUND(I247*H247,2)</f>
        <v>0</v>
      </c>
      <c r="K247" s="207" t="s">
        <v>141</v>
      </c>
      <c r="L247" s="45"/>
      <c r="M247" s="212" t="s">
        <v>21</v>
      </c>
      <c r="N247" s="213" t="s">
        <v>44</v>
      </c>
      <c r="O247" s="85"/>
      <c r="P247" s="214">
        <f>O247*H247</f>
        <v>0</v>
      </c>
      <c r="Q247" s="214">
        <v>5.0000000000000002E-05</v>
      </c>
      <c r="R247" s="214">
        <f>Q247*H247</f>
        <v>0.0062500000000000003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142</v>
      </c>
      <c r="AT247" s="216" t="s">
        <v>137</v>
      </c>
      <c r="AU247" s="216" t="s">
        <v>84</v>
      </c>
      <c r="AY247" s="18" t="s">
        <v>135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81</v>
      </c>
      <c r="BK247" s="217">
        <f>ROUND(I247*H247,2)</f>
        <v>0</v>
      </c>
      <c r="BL247" s="18" t="s">
        <v>142</v>
      </c>
      <c r="BM247" s="216" t="s">
        <v>369</v>
      </c>
    </row>
    <row r="248" s="2" customFormat="1">
      <c r="A248" s="39"/>
      <c r="B248" s="40"/>
      <c r="C248" s="41"/>
      <c r="D248" s="218" t="s">
        <v>144</v>
      </c>
      <c r="E248" s="41"/>
      <c r="F248" s="219" t="s">
        <v>370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144</v>
      </c>
      <c r="AU248" s="18" t="s">
        <v>84</v>
      </c>
    </row>
    <row r="249" s="13" customFormat="1">
      <c r="A249" s="13"/>
      <c r="B249" s="223"/>
      <c r="C249" s="224"/>
      <c r="D249" s="218" t="s">
        <v>146</v>
      </c>
      <c r="E249" s="225" t="s">
        <v>21</v>
      </c>
      <c r="F249" s="226" t="s">
        <v>817</v>
      </c>
      <c r="G249" s="224"/>
      <c r="H249" s="227">
        <v>125</v>
      </c>
      <c r="I249" s="228"/>
      <c r="J249" s="224"/>
      <c r="K249" s="224"/>
      <c r="L249" s="229"/>
      <c r="M249" s="230"/>
      <c r="N249" s="231"/>
      <c r="O249" s="231"/>
      <c r="P249" s="231"/>
      <c r="Q249" s="231"/>
      <c r="R249" s="231"/>
      <c r="S249" s="231"/>
      <c r="T249" s="23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3" t="s">
        <v>146</v>
      </c>
      <c r="AU249" s="233" t="s">
        <v>84</v>
      </c>
      <c r="AV249" s="13" t="s">
        <v>84</v>
      </c>
      <c r="AW249" s="13" t="s">
        <v>34</v>
      </c>
      <c r="AX249" s="13" t="s">
        <v>73</v>
      </c>
      <c r="AY249" s="233" t="s">
        <v>135</v>
      </c>
    </row>
    <row r="250" s="14" customFormat="1">
      <c r="A250" s="14"/>
      <c r="B250" s="234"/>
      <c r="C250" s="235"/>
      <c r="D250" s="218" t="s">
        <v>146</v>
      </c>
      <c r="E250" s="236" t="s">
        <v>21</v>
      </c>
      <c r="F250" s="237" t="s">
        <v>148</v>
      </c>
      <c r="G250" s="235"/>
      <c r="H250" s="238">
        <v>125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4" t="s">
        <v>146</v>
      </c>
      <c r="AU250" s="244" t="s">
        <v>84</v>
      </c>
      <c r="AV250" s="14" t="s">
        <v>142</v>
      </c>
      <c r="AW250" s="14" t="s">
        <v>34</v>
      </c>
      <c r="AX250" s="14" t="s">
        <v>81</v>
      </c>
      <c r="AY250" s="244" t="s">
        <v>135</v>
      </c>
    </row>
    <row r="251" s="2" customFormat="1" ht="16.5" customHeight="1">
      <c r="A251" s="39"/>
      <c r="B251" s="40"/>
      <c r="C251" s="245" t="s">
        <v>366</v>
      </c>
      <c r="D251" s="245" t="s">
        <v>274</v>
      </c>
      <c r="E251" s="246" t="s">
        <v>373</v>
      </c>
      <c r="F251" s="247" t="s">
        <v>374</v>
      </c>
      <c r="G251" s="248" t="s">
        <v>167</v>
      </c>
      <c r="H251" s="249">
        <v>125</v>
      </c>
      <c r="I251" s="250"/>
      <c r="J251" s="251">
        <f>ROUND(I251*H251,2)</f>
        <v>0</v>
      </c>
      <c r="K251" s="247" t="s">
        <v>141</v>
      </c>
      <c r="L251" s="252"/>
      <c r="M251" s="253" t="s">
        <v>21</v>
      </c>
      <c r="N251" s="254" t="s">
        <v>44</v>
      </c>
      <c r="O251" s="85"/>
      <c r="P251" s="214">
        <f>O251*H251</f>
        <v>0</v>
      </c>
      <c r="Q251" s="214">
        <v>0.0035400000000000002</v>
      </c>
      <c r="R251" s="214">
        <f>Q251*H251</f>
        <v>0.4425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181</v>
      </c>
      <c r="AT251" s="216" t="s">
        <v>274</v>
      </c>
      <c r="AU251" s="216" t="s">
        <v>84</v>
      </c>
      <c r="AY251" s="18" t="s">
        <v>135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81</v>
      </c>
      <c r="BK251" s="217">
        <f>ROUND(I251*H251,2)</f>
        <v>0</v>
      </c>
      <c r="BL251" s="18" t="s">
        <v>142</v>
      </c>
      <c r="BM251" s="216" t="s">
        <v>375</v>
      </c>
    </row>
    <row r="252" s="13" customFormat="1">
      <c r="A252" s="13"/>
      <c r="B252" s="223"/>
      <c r="C252" s="224"/>
      <c r="D252" s="218" t="s">
        <v>146</v>
      </c>
      <c r="E252" s="225" t="s">
        <v>21</v>
      </c>
      <c r="F252" s="226" t="s">
        <v>818</v>
      </c>
      <c r="G252" s="224"/>
      <c r="H252" s="227">
        <v>125</v>
      </c>
      <c r="I252" s="228"/>
      <c r="J252" s="224"/>
      <c r="K252" s="224"/>
      <c r="L252" s="229"/>
      <c r="M252" s="230"/>
      <c r="N252" s="231"/>
      <c r="O252" s="231"/>
      <c r="P252" s="231"/>
      <c r="Q252" s="231"/>
      <c r="R252" s="231"/>
      <c r="S252" s="231"/>
      <c r="T252" s="23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3" t="s">
        <v>146</v>
      </c>
      <c r="AU252" s="233" t="s">
        <v>84</v>
      </c>
      <c r="AV252" s="13" t="s">
        <v>84</v>
      </c>
      <c r="AW252" s="13" t="s">
        <v>34</v>
      </c>
      <c r="AX252" s="13" t="s">
        <v>81</v>
      </c>
      <c r="AY252" s="233" t="s">
        <v>135</v>
      </c>
    </row>
    <row r="253" s="2" customFormat="1" ht="16.5" customHeight="1">
      <c r="A253" s="39"/>
      <c r="B253" s="40"/>
      <c r="C253" s="205" t="s">
        <v>372</v>
      </c>
      <c r="D253" s="205" t="s">
        <v>137</v>
      </c>
      <c r="E253" s="206" t="s">
        <v>381</v>
      </c>
      <c r="F253" s="207" t="s">
        <v>382</v>
      </c>
      <c r="G253" s="208" t="s">
        <v>167</v>
      </c>
      <c r="H253" s="209">
        <v>127</v>
      </c>
      <c r="I253" s="210"/>
      <c r="J253" s="211">
        <f>ROUND(I253*H253,2)</f>
        <v>0</v>
      </c>
      <c r="K253" s="207" t="s">
        <v>141</v>
      </c>
      <c r="L253" s="45"/>
      <c r="M253" s="212" t="s">
        <v>21</v>
      </c>
      <c r="N253" s="213" t="s">
        <v>44</v>
      </c>
      <c r="O253" s="85"/>
      <c r="P253" s="214">
        <f>O253*H253</f>
        <v>0</v>
      </c>
      <c r="Q253" s="214">
        <v>5.0000000000000002E-05</v>
      </c>
      <c r="R253" s="214">
        <f>Q253*H253</f>
        <v>0.0063500000000000006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142</v>
      </c>
      <c r="AT253" s="216" t="s">
        <v>137</v>
      </c>
      <c r="AU253" s="216" t="s">
        <v>84</v>
      </c>
      <c r="AY253" s="18" t="s">
        <v>135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81</v>
      </c>
      <c r="BK253" s="217">
        <f>ROUND(I253*H253,2)</f>
        <v>0</v>
      </c>
      <c r="BL253" s="18" t="s">
        <v>142</v>
      </c>
      <c r="BM253" s="216" t="s">
        <v>383</v>
      </c>
    </row>
    <row r="254" s="2" customFormat="1">
      <c r="A254" s="39"/>
      <c r="B254" s="40"/>
      <c r="C254" s="41"/>
      <c r="D254" s="218" t="s">
        <v>144</v>
      </c>
      <c r="E254" s="41"/>
      <c r="F254" s="219" t="s">
        <v>370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144</v>
      </c>
      <c r="AU254" s="18" t="s">
        <v>84</v>
      </c>
    </row>
    <row r="255" s="13" customFormat="1">
      <c r="A255" s="13"/>
      <c r="B255" s="223"/>
      <c r="C255" s="224"/>
      <c r="D255" s="218" t="s">
        <v>146</v>
      </c>
      <c r="E255" s="225" t="s">
        <v>21</v>
      </c>
      <c r="F255" s="226" t="s">
        <v>819</v>
      </c>
      <c r="G255" s="224"/>
      <c r="H255" s="227">
        <v>127</v>
      </c>
      <c r="I255" s="228"/>
      <c r="J255" s="224"/>
      <c r="K255" s="224"/>
      <c r="L255" s="229"/>
      <c r="M255" s="230"/>
      <c r="N255" s="231"/>
      <c r="O255" s="231"/>
      <c r="P255" s="231"/>
      <c r="Q255" s="231"/>
      <c r="R255" s="231"/>
      <c r="S255" s="231"/>
      <c r="T255" s="23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3" t="s">
        <v>146</v>
      </c>
      <c r="AU255" s="233" t="s">
        <v>84</v>
      </c>
      <c r="AV255" s="13" t="s">
        <v>84</v>
      </c>
      <c r="AW255" s="13" t="s">
        <v>34</v>
      </c>
      <c r="AX255" s="13" t="s">
        <v>73</v>
      </c>
      <c r="AY255" s="233" t="s">
        <v>135</v>
      </c>
    </row>
    <row r="256" s="14" customFormat="1">
      <c r="A256" s="14"/>
      <c r="B256" s="234"/>
      <c r="C256" s="235"/>
      <c r="D256" s="218" t="s">
        <v>146</v>
      </c>
      <c r="E256" s="236" t="s">
        <v>21</v>
      </c>
      <c r="F256" s="237" t="s">
        <v>148</v>
      </c>
      <c r="G256" s="235"/>
      <c r="H256" s="238">
        <v>127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4" t="s">
        <v>146</v>
      </c>
      <c r="AU256" s="244" t="s">
        <v>84</v>
      </c>
      <c r="AV256" s="14" t="s">
        <v>142</v>
      </c>
      <c r="AW256" s="14" t="s">
        <v>34</v>
      </c>
      <c r="AX256" s="14" t="s">
        <v>81</v>
      </c>
      <c r="AY256" s="244" t="s">
        <v>135</v>
      </c>
    </row>
    <row r="257" s="2" customFormat="1" ht="16.5" customHeight="1">
      <c r="A257" s="39"/>
      <c r="B257" s="40"/>
      <c r="C257" s="245" t="s">
        <v>376</v>
      </c>
      <c r="D257" s="245" t="s">
        <v>274</v>
      </c>
      <c r="E257" s="246" t="s">
        <v>385</v>
      </c>
      <c r="F257" s="247" t="s">
        <v>386</v>
      </c>
      <c r="G257" s="248" t="s">
        <v>167</v>
      </c>
      <c r="H257" s="249">
        <v>254</v>
      </c>
      <c r="I257" s="250"/>
      <c r="J257" s="251">
        <f>ROUND(I257*H257,2)</f>
        <v>0</v>
      </c>
      <c r="K257" s="247" t="s">
        <v>21</v>
      </c>
      <c r="L257" s="252"/>
      <c r="M257" s="253" t="s">
        <v>21</v>
      </c>
      <c r="N257" s="254" t="s">
        <v>44</v>
      </c>
      <c r="O257" s="85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181</v>
      </c>
      <c r="AT257" s="216" t="s">
        <v>274</v>
      </c>
      <c r="AU257" s="216" t="s">
        <v>84</v>
      </c>
      <c r="AY257" s="18" t="s">
        <v>135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81</v>
      </c>
      <c r="BK257" s="217">
        <f>ROUND(I257*H257,2)</f>
        <v>0</v>
      </c>
      <c r="BL257" s="18" t="s">
        <v>142</v>
      </c>
      <c r="BM257" s="216" t="s">
        <v>387</v>
      </c>
    </row>
    <row r="258" s="13" customFormat="1">
      <c r="A258" s="13"/>
      <c r="B258" s="223"/>
      <c r="C258" s="224"/>
      <c r="D258" s="218" t="s">
        <v>146</v>
      </c>
      <c r="E258" s="225" t="s">
        <v>21</v>
      </c>
      <c r="F258" s="226" t="s">
        <v>820</v>
      </c>
      <c r="G258" s="224"/>
      <c r="H258" s="227">
        <v>254</v>
      </c>
      <c r="I258" s="228"/>
      <c r="J258" s="224"/>
      <c r="K258" s="224"/>
      <c r="L258" s="229"/>
      <c r="M258" s="230"/>
      <c r="N258" s="231"/>
      <c r="O258" s="231"/>
      <c r="P258" s="231"/>
      <c r="Q258" s="231"/>
      <c r="R258" s="231"/>
      <c r="S258" s="231"/>
      <c r="T258" s="23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3" t="s">
        <v>146</v>
      </c>
      <c r="AU258" s="233" t="s">
        <v>84</v>
      </c>
      <c r="AV258" s="13" t="s">
        <v>84</v>
      </c>
      <c r="AW258" s="13" t="s">
        <v>34</v>
      </c>
      <c r="AX258" s="13" t="s">
        <v>73</v>
      </c>
      <c r="AY258" s="233" t="s">
        <v>135</v>
      </c>
    </row>
    <row r="259" s="14" customFormat="1">
      <c r="A259" s="14"/>
      <c r="B259" s="234"/>
      <c r="C259" s="235"/>
      <c r="D259" s="218" t="s">
        <v>146</v>
      </c>
      <c r="E259" s="236" t="s">
        <v>21</v>
      </c>
      <c r="F259" s="237" t="s">
        <v>148</v>
      </c>
      <c r="G259" s="235"/>
      <c r="H259" s="238">
        <v>254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4" t="s">
        <v>146</v>
      </c>
      <c r="AU259" s="244" t="s">
        <v>84</v>
      </c>
      <c r="AV259" s="14" t="s">
        <v>142</v>
      </c>
      <c r="AW259" s="14" t="s">
        <v>34</v>
      </c>
      <c r="AX259" s="14" t="s">
        <v>81</v>
      </c>
      <c r="AY259" s="244" t="s">
        <v>135</v>
      </c>
    </row>
    <row r="260" s="2" customFormat="1" ht="16.5" customHeight="1">
      <c r="A260" s="39"/>
      <c r="B260" s="40"/>
      <c r="C260" s="245" t="s">
        <v>380</v>
      </c>
      <c r="D260" s="245" t="s">
        <v>274</v>
      </c>
      <c r="E260" s="246" t="s">
        <v>395</v>
      </c>
      <c r="F260" s="247" t="s">
        <v>396</v>
      </c>
      <c r="G260" s="248" t="s">
        <v>167</v>
      </c>
      <c r="H260" s="249">
        <v>254</v>
      </c>
      <c r="I260" s="250"/>
      <c r="J260" s="251">
        <f>ROUND(I260*H260,2)</f>
        <v>0</v>
      </c>
      <c r="K260" s="247" t="s">
        <v>21</v>
      </c>
      <c r="L260" s="252"/>
      <c r="M260" s="253" t="s">
        <v>21</v>
      </c>
      <c r="N260" s="254" t="s">
        <v>44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181</v>
      </c>
      <c r="AT260" s="216" t="s">
        <v>274</v>
      </c>
      <c r="AU260" s="216" t="s">
        <v>84</v>
      </c>
      <c r="AY260" s="18" t="s">
        <v>135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81</v>
      </c>
      <c r="BK260" s="217">
        <f>ROUND(I260*H260,2)</f>
        <v>0</v>
      </c>
      <c r="BL260" s="18" t="s">
        <v>142</v>
      </c>
      <c r="BM260" s="216" t="s">
        <v>397</v>
      </c>
    </row>
    <row r="261" s="13" customFormat="1">
      <c r="A261" s="13"/>
      <c r="B261" s="223"/>
      <c r="C261" s="224"/>
      <c r="D261" s="218" t="s">
        <v>146</v>
      </c>
      <c r="E261" s="225" t="s">
        <v>21</v>
      </c>
      <c r="F261" s="226" t="s">
        <v>821</v>
      </c>
      <c r="G261" s="224"/>
      <c r="H261" s="227">
        <v>254</v>
      </c>
      <c r="I261" s="228"/>
      <c r="J261" s="224"/>
      <c r="K261" s="224"/>
      <c r="L261" s="229"/>
      <c r="M261" s="230"/>
      <c r="N261" s="231"/>
      <c r="O261" s="231"/>
      <c r="P261" s="231"/>
      <c r="Q261" s="231"/>
      <c r="R261" s="231"/>
      <c r="S261" s="231"/>
      <c r="T261" s="23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3" t="s">
        <v>146</v>
      </c>
      <c r="AU261" s="233" t="s">
        <v>84</v>
      </c>
      <c r="AV261" s="13" t="s">
        <v>84</v>
      </c>
      <c r="AW261" s="13" t="s">
        <v>34</v>
      </c>
      <c r="AX261" s="13" t="s">
        <v>73</v>
      </c>
      <c r="AY261" s="233" t="s">
        <v>135</v>
      </c>
    </row>
    <row r="262" s="14" customFormat="1">
      <c r="A262" s="14"/>
      <c r="B262" s="234"/>
      <c r="C262" s="235"/>
      <c r="D262" s="218" t="s">
        <v>146</v>
      </c>
      <c r="E262" s="236" t="s">
        <v>21</v>
      </c>
      <c r="F262" s="237" t="s">
        <v>148</v>
      </c>
      <c r="G262" s="235"/>
      <c r="H262" s="238">
        <v>254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4" t="s">
        <v>146</v>
      </c>
      <c r="AU262" s="244" t="s">
        <v>84</v>
      </c>
      <c r="AV262" s="14" t="s">
        <v>142</v>
      </c>
      <c r="AW262" s="14" t="s">
        <v>34</v>
      </c>
      <c r="AX262" s="14" t="s">
        <v>81</v>
      </c>
      <c r="AY262" s="244" t="s">
        <v>135</v>
      </c>
    </row>
    <row r="263" s="2" customFormat="1" ht="21.75" customHeight="1">
      <c r="A263" s="39"/>
      <c r="B263" s="40"/>
      <c r="C263" s="205" t="s">
        <v>384</v>
      </c>
      <c r="D263" s="205" t="s">
        <v>137</v>
      </c>
      <c r="E263" s="206" t="s">
        <v>400</v>
      </c>
      <c r="F263" s="207" t="s">
        <v>401</v>
      </c>
      <c r="G263" s="208" t="s">
        <v>167</v>
      </c>
      <c r="H263" s="209">
        <v>77</v>
      </c>
      <c r="I263" s="210"/>
      <c r="J263" s="211">
        <f>ROUND(I263*H263,2)</f>
        <v>0</v>
      </c>
      <c r="K263" s="207" t="s">
        <v>141</v>
      </c>
      <c r="L263" s="45"/>
      <c r="M263" s="212" t="s">
        <v>21</v>
      </c>
      <c r="N263" s="213" t="s">
        <v>44</v>
      </c>
      <c r="O263" s="85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142</v>
      </c>
      <c r="AT263" s="216" t="s">
        <v>137</v>
      </c>
      <c r="AU263" s="216" t="s">
        <v>84</v>
      </c>
      <c r="AY263" s="18" t="s">
        <v>135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81</v>
      </c>
      <c r="BK263" s="217">
        <f>ROUND(I263*H263,2)</f>
        <v>0</v>
      </c>
      <c r="BL263" s="18" t="s">
        <v>142</v>
      </c>
      <c r="BM263" s="216" t="s">
        <v>402</v>
      </c>
    </row>
    <row r="264" s="2" customFormat="1">
      <c r="A264" s="39"/>
      <c r="B264" s="40"/>
      <c r="C264" s="41"/>
      <c r="D264" s="218" t="s">
        <v>144</v>
      </c>
      <c r="E264" s="41"/>
      <c r="F264" s="219" t="s">
        <v>403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144</v>
      </c>
      <c r="AU264" s="18" t="s">
        <v>84</v>
      </c>
    </row>
    <row r="265" s="13" customFormat="1">
      <c r="A265" s="13"/>
      <c r="B265" s="223"/>
      <c r="C265" s="224"/>
      <c r="D265" s="218" t="s">
        <v>146</v>
      </c>
      <c r="E265" s="225" t="s">
        <v>21</v>
      </c>
      <c r="F265" s="226" t="s">
        <v>822</v>
      </c>
      <c r="G265" s="224"/>
      <c r="H265" s="227">
        <v>77</v>
      </c>
      <c r="I265" s="228"/>
      <c r="J265" s="224"/>
      <c r="K265" s="224"/>
      <c r="L265" s="229"/>
      <c r="M265" s="230"/>
      <c r="N265" s="231"/>
      <c r="O265" s="231"/>
      <c r="P265" s="231"/>
      <c r="Q265" s="231"/>
      <c r="R265" s="231"/>
      <c r="S265" s="231"/>
      <c r="T265" s="23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3" t="s">
        <v>146</v>
      </c>
      <c r="AU265" s="233" t="s">
        <v>84</v>
      </c>
      <c r="AV265" s="13" t="s">
        <v>84</v>
      </c>
      <c r="AW265" s="13" t="s">
        <v>34</v>
      </c>
      <c r="AX265" s="13" t="s">
        <v>73</v>
      </c>
      <c r="AY265" s="233" t="s">
        <v>135</v>
      </c>
    </row>
    <row r="266" s="14" customFormat="1">
      <c r="A266" s="14"/>
      <c r="B266" s="234"/>
      <c r="C266" s="235"/>
      <c r="D266" s="218" t="s">
        <v>146</v>
      </c>
      <c r="E266" s="236" t="s">
        <v>21</v>
      </c>
      <c r="F266" s="237" t="s">
        <v>148</v>
      </c>
      <c r="G266" s="235"/>
      <c r="H266" s="238">
        <v>77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4" t="s">
        <v>146</v>
      </c>
      <c r="AU266" s="244" t="s">
        <v>84</v>
      </c>
      <c r="AV266" s="14" t="s">
        <v>142</v>
      </c>
      <c r="AW266" s="14" t="s">
        <v>34</v>
      </c>
      <c r="AX266" s="14" t="s">
        <v>81</v>
      </c>
      <c r="AY266" s="244" t="s">
        <v>135</v>
      </c>
    </row>
    <row r="267" s="2" customFormat="1">
      <c r="A267" s="39"/>
      <c r="B267" s="40"/>
      <c r="C267" s="205" t="s">
        <v>389</v>
      </c>
      <c r="D267" s="205" t="s">
        <v>137</v>
      </c>
      <c r="E267" s="206" t="s">
        <v>406</v>
      </c>
      <c r="F267" s="207" t="s">
        <v>407</v>
      </c>
      <c r="G267" s="208" t="s">
        <v>140</v>
      </c>
      <c r="H267" s="209">
        <v>5074</v>
      </c>
      <c r="I267" s="210"/>
      <c r="J267" s="211">
        <f>ROUND(I267*H267,2)</f>
        <v>0</v>
      </c>
      <c r="K267" s="207" t="s">
        <v>141</v>
      </c>
      <c r="L267" s="45"/>
      <c r="M267" s="212" t="s">
        <v>21</v>
      </c>
      <c r="N267" s="213" t="s">
        <v>44</v>
      </c>
      <c r="O267" s="85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142</v>
      </c>
      <c r="AT267" s="216" t="s">
        <v>137</v>
      </c>
      <c r="AU267" s="216" t="s">
        <v>84</v>
      </c>
      <c r="AY267" s="18" t="s">
        <v>135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81</v>
      </c>
      <c r="BK267" s="217">
        <f>ROUND(I267*H267,2)</f>
        <v>0</v>
      </c>
      <c r="BL267" s="18" t="s">
        <v>142</v>
      </c>
      <c r="BM267" s="216" t="s">
        <v>408</v>
      </c>
    </row>
    <row r="268" s="2" customFormat="1">
      <c r="A268" s="39"/>
      <c r="B268" s="40"/>
      <c r="C268" s="41"/>
      <c r="D268" s="218" t="s">
        <v>144</v>
      </c>
      <c r="E268" s="41"/>
      <c r="F268" s="219" t="s">
        <v>409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144</v>
      </c>
      <c r="AU268" s="18" t="s">
        <v>84</v>
      </c>
    </row>
    <row r="269" s="13" customFormat="1">
      <c r="A269" s="13"/>
      <c r="B269" s="223"/>
      <c r="C269" s="224"/>
      <c r="D269" s="218" t="s">
        <v>146</v>
      </c>
      <c r="E269" s="225" t="s">
        <v>21</v>
      </c>
      <c r="F269" s="226" t="s">
        <v>770</v>
      </c>
      <c r="G269" s="224"/>
      <c r="H269" s="227">
        <v>5074</v>
      </c>
      <c r="I269" s="228"/>
      <c r="J269" s="224"/>
      <c r="K269" s="224"/>
      <c r="L269" s="229"/>
      <c r="M269" s="230"/>
      <c r="N269" s="231"/>
      <c r="O269" s="231"/>
      <c r="P269" s="231"/>
      <c r="Q269" s="231"/>
      <c r="R269" s="231"/>
      <c r="S269" s="231"/>
      <c r="T269" s="23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3" t="s">
        <v>146</v>
      </c>
      <c r="AU269" s="233" t="s">
        <v>84</v>
      </c>
      <c r="AV269" s="13" t="s">
        <v>84</v>
      </c>
      <c r="AW269" s="13" t="s">
        <v>34</v>
      </c>
      <c r="AX269" s="13" t="s">
        <v>73</v>
      </c>
      <c r="AY269" s="233" t="s">
        <v>135</v>
      </c>
    </row>
    <row r="270" s="14" customFormat="1">
      <c r="A270" s="14"/>
      <c r="B270" s="234"/>
      <c r="C270" s="235"/>
      <c r="D270" s="218" t="s">
        <v>146</v>
      </c>
      <c r="E270" s="236" t="s">
        <v>21</v>
      </c>
      <c r="F270" s="237" t="s">
        <v>148</v>
      </c>
      <c r="G270" s="235"/>
      <c r="H270" s="238">
        <v>5074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4" t="s">
        <v>146</v>
      </c>
      <c r="AU270" s="244" t="s">
        <v>84</v>
      </c>
      <c r="AV270" s="14" t="s">
        <v>142</v>
      </c>
      <c r="AW270" s="14" t="s">
        <v>34</v>
      </c>
      <c r="AX270" s="14" t="s">
        <v>81</v>
      </c>
      <c r="AY270" s="244" t="s">
        <v>135</v>
      </c>
    </row>
    <row r="271" s="2" customFormat="1" ht="16.5" customHeight="1">
      <c r="A271" s="39"/>
      <c r="B271" s="40"/>
      <c r="C271" s="245" t="s">
        <v>394</v>
      </c>
      <c r="D271" s="245" t="s">
        <v>274</v>
      </c>
      <c r="E271" s="246" t="s">
        <v>412</v>
      </c>
      <c r="F271" s="247" t="s">
        <v>413</v>
      </c>
      <c r="G271" s="248" t="s">
        <v>414</v>
      </c>
      <c r="H271" s="249">
        <v>3.044</v>
      </c>
      <c r="I271" s="250"/>
      <c r="J271" s="251">
        <f>ROUND(I271*H271,2)</f>
        <v>0</v>
      </c>
      <c r="K271" s="247" t="s">
        <v>141</v>
      </c>
      <c r="L271" s="252"/>
      <c r="M271" s="253" t="s">
        <v>21</v>
      </c>
      <c r="N271" s="254" t="s">
        <v>44</v>
      </c>
      <c r="O271" s="85"/>
      <c r="P271" s="214">
        <f>O271*H271</f>
        <v>0</v>
      </c>
      <c r="Q271" s="214">
        <v>0.001</v>
      </c>
      <c r="R271" s="214">
        <f>Q271*H271</f>
        <v>0.0030440000000000003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181</v>
      </c>
      <c r="AT271" s="216" t="s">
        <v>274</v>
      </c>
      <c r="AU271" s="216" t="s">
        <v>84</v>
      </c>
      <c r="AY271" s="18" t="s">
        <v>135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81</v>
      </c>
      <c r="BK271" s="217">
        <f>ROUND(I271*H271,2)</f>
        <v>0</v>
      </c>
      <c r="BL271" s="18" t="s">
        <v>142</v>
      </c>
      <c r="BM271" s="216" t="s">
        <v>415</v>
      </c>
    </row>
    <row r="272" s="13" customFormat="1">
      <c r="A272" s="13"/>
      <c r="B272" s="223"/>
      <c r="C272" s="224"/>
      <c r="D272" s="218" t="s">
        <v>146</v>
      </c>
      <c r="E272" s="225" t="s">
        <v>21</v>
      </c>
      <c r="F272" s="226" t="s">
        <v>823</v>
      </c>
      <c r="G272" s="224"/>
      <c r="H272" s="227">
        <v>3.044</v>
      </c>
      <c r="I272" s="228"/>
      <c r="J272" s="224"/>
      <c r="K272" s="224"/>
      <c r="L272" s="229"/>
      <c r="M272" s="230"/>
      <c r="N272" s="231"/>
      <c r="O272" s="231"/>
      <c r="P272" s="231"/>
      <c r="Q272" s="231"/>
      <c r="R272" s="231"/>
      <c r="S272" s="231"/>
      <c r="T272" s="23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3" t="s">
        <v>146</v>
      </c>
      <c r="AU272" s="233" t="s">
        <v>84</v>
      </c>
      <c r="AV272" s="13" t="s">
        <v>84</v>
      </c>
      <c r="AW272" s="13" t="s">
        <v>34</v>
      </c>
      <c r="AX272" s="13" t="s">
        <v>73</v>
      </c>
      <c r="AY272" s="233" t="s">
        <v>135</v>
      </c>
    </row>
    <row r="273" s="14" customFormat="1">
      <c r="A273" s="14"/>
      <c r="B273" s="234"/>
      <c r="C273" s="235"/>
      <c r="D273" s="218" t="s">
        <v>146</v>
      </c>
      <c r="E273" s="236" t="s">
        <v>21</v>
      </c>
      <c r="F273" s="237" t="s">
        <v>148</v>
      </c>
      <c r="G273" s="235"/>
      <c r="H273" s="238">
        <v>3.044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4" t="s">
        <v>146</v>
      </c>
      <c r="AU273" s="244" t="s">
        <v>84</v>
      </c>
      <c r="AV273" s="14" t="s">
        <v>142</v>
      </c>
      <c r="AW273" s="14" t="s">
        <v>34</v>
      </c>
      <c r="AX273" s="14" t="s">
        <v>81</v>
      </c>
      <c r="AY273" s="244" t="s">
        <v>135</v>
      </c>
    </row>
    <row r="274" s="2" customFormat="1" ht="16.5" customHeight="1">
      <c r="A274" s="39"/>
      <c r="B274" s="40"/>
      <c r="C274" s="205" t="s">
        <v>399</v>
      </c>
      <c r="D274" s="205" t="s">
        <v>137</v>
      </c>
      <c r="E274" s="206" t="s">
        <v>418</v>
      </c>
      <c r="F274" s="207" t="s">
        <v>419</v>
      </c>
      <c r="G274" s="208" t="s">
        <v>167</v>
      </c>
      <c r="H274" s="209">
        <v>47</v>
      </c>
      <c r="I274" s="210"/>
      <c r="J274" s="211">
        <f>ROUND(I274*H274,2)</f>
        <v>0</v>
      </c>
      <c r="K274" s="207" t="s">
        <v>21</v>
      </c>
      <c r="L274" s="45"/>
      <c r="M274" s="212" t="s">
        <v>21</v>
      </c>
      <c r="N274" s="213" t="s">
        <v>44</v>
      </c>
      <c r="O274" s="85"/>
      <c r="P274" s="214">
        <f>O274*H274</f>
        <v>0</v>
      </c>
      <c r="Q274" s="214">
        <v>0.0094000000000000004</v>
      </c>
      <c r="R274" s="214">
        <f>Q274*H274</f>
        <v>0.44180000000000003</v>
      </c>
      <c r="S274" s="214">
        <v>0</v>
      </c>
      <c r="T274" s="215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142</v>
      </c>
      <c r="AT274" s="216" t="s">
        <v>137</v>
      </c>
      <c r="AU274" s="216" t="s">
        <v>84</v>
      </c>
      <c r="AY274" s="18" t="s">
        <v>135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81</v>
      </c>
      <c r="BK274" s="217">
        <f>ROUND(I274*H274,2)</f>
        <v>0</v>
      </c>
      <c r="BL274" s="18" t="s">
        <v>142</v>
      </c>
      <c r="BM274" s="216" t="s">
        <v>420</v>
      </c>
    </row>
    <row r="275" s="13" customFormat="1">
      <c r="A275" s="13"/>
      <c r="B275" s="223"/>
      <c r="C275" s="224"/>
      <c r="D275" s="218" t="s">
        <v>146</v>
      </c>
      <c r="E275" s="225" t="s">
        <v>21</v>
      </c>
      <c r="F275" s="226" t="s">
        <v>824</v>
      </c>
      <c r="G275" s="224"/>
      <c r="H275" s="227">
        <v>47</v>
      </c>
      <c r="I275" s="228"/>
      <c r="J275" s="224"/>
      <c r="K275" s="224"/>
      <c r="L275" s="229"/>
      <c r="M275" s="230"/>
      <c r="N275" s="231"/>
      <c r="O275" s="231"/>
      <c r="P275" s="231"/>
      <c r="Q275" s="231"/>
      <c r="R275" s="231"/>
      <c r="S275" s="231"/>
      <c r="T275" s="23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3" t="s">
        <v>146</v>
      </c>
      <c r="AU275" s="233" t="s">
        <v>84</v>
      </c>
      <c r="AV275" s="13" t="s">
        <v>84</v>
      </c>
      <c r="AW275" s="13" t="s">
        <v>34</v>
      </c>
      <c r="AX275" s="13" t="s">
        <v>73</v>
      </c>
      <c r="AY275" s="233" t="s">
        <v>135</v>
      </c>
    </row>
    <row r="276" s="14" customFormat="1">
      <c r="A276" s="14"/>
      <c r="B276" s="234"/>
      <c r="C276" s="235"/>
      <c r="D276" s="218" t="s">
        <v>146</v>
      </c>
      <c r="E276" s="236" t="s">
        <v>21</v>
      </c>
      <c r="F276" s="237" t="s">
        <v>148</v>
      </c>
      <c r="G276" s="235"/>
      <c r="H276" s="238">
        <v>47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4" t="s">
        <v>146</v>
      </c>
      <c r="AU276" s="244" t="s">
        <v>84</v>
      </c>
      <c r="AV276" s="14" t="s">
        <v>142</v>
      </c>
      <c r="AW276" s="14" t="s">
        <v>34</v>
      </c>
      <c r="AX276" s="14" t="s">
        <v>81</v>
      </c>
      <c r="AY276" s="244" t="s">
        <v>135</v>
      </c>
    </row>
    <row r="277" s="2" customFormat="1" ht="16.5" customHeight="1">
      <c r="A277" s="39"/>
      <c r="B277" s="40"/>
      <c r="C277" s="245" t="s">
        <v>405</v>
      </c>
      <c r="D277" s="245" t="s">
        <v>274</v>
      </c>
      <c r="E277" s="246" t="s">
        <v>423</v>
      </c>
      <c r="F277" s="247" t="s">
        <v>424</v>
      </c>
      <c r="G277" s="248" t="s">
        <v>167</v>
      </c>
      <c r="H277" s="249">
        <v>47</v>
      </c>
      <c r="I277" s="250"/>
      <c r="J277" s="251">
        <f>ROUND(I277*H277,2)</f>
        <v>0</v>
      </c>
      <c r="K277" s="247" t="s">
        <v>21</v>
      </c>
      <c r="L277" s="252"/>
      <c r="M277" s="253" t="s">
        <v>21</v>
      </c>
      <c r="N277" s="254" t="s">
        <v>44</v>
      </c>
      <c r="O277" s="85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6" t="s">
        <v>181</v>
      </c>
      <c r="AT277" s="216" t="s">
        <v>274</v>
      </c>
      <c r="AU277" s="216" t="s">
        <v>84</v>
      </c>
      <c r="AY277" s="18" t="s">
        <v>135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81</v>
      </c>
      <c r="BK277" s="217">
        <f>ROUND(I277*H277,2)</f>
        <v>0</v>
      </c>
      <c r="BL277" s="18" t="s">
        <v>142</v>
      </c>
      <c r="BM277" s="216" t="s">
        <v>425</v>
      </c>
    </row>
    <row r="278" s="13" customFormat="1">
      <c r="A278" s="13"/>
      <c r="B278" s="223"/>
      <c r="C278" s="224"/>
      <c r="D278" s="218" t="s">
        <v>146</v>
      </c>
      <c r="E278" s="225" t="s">
        <v>21</v>
      </c>
      <c r="F278" s="226" t="s">
        <v>825</v>
      </c>
      <c r="G278" s="224"/>
      <c r="H278" s="227">
        <v>47</v>
      </c>
      <c r="I278" s="228"/>
      <c r="J278" s="224"/>
      <c r="K278" s="224"/>
      <c r="L278" s="229"/>
      <c r="M278" s="230"/>
      <c r="N278" s="231"/>
      <c r="O278" s="231"/>
      <c r="P278" s="231"/>
      <c r="Q278" s="231"/>
      <c r="R278" s="231"/>
      <c r="S278" s="231"/>
      <c r="T278" s="23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3" t="s">
        <v>146</v>
      </c>
      <c r="AU278" s="233" t="s">
        <v>84</v>
      </c>
      <c r="AV278" s="13" t="s">
        <v>84</v>
      </c>
      <c r="AW278" s="13" t="s">
        <v>34</v>
      </c>
      <c r="AX278" s="13" t="s">
        <v>73</v>
      </c>
      <c r="AY278" s="233" t="s">
        <v>135</v>
      </c>
    </row>
    <row r="279" s="14" customFormat="1">
      <c r="A279" s="14"/>
      <c r="B279" s="234"/>
      <c r="C279" s="235"/>
      <c r="D279" s="218" t="s">
        <v>146</v>
      </c>
      <c r="E279" s="236" t="s">
        <v>21</v>
      </c>
      <c r="F279" s="237" t="s">
        <v>148</v>
      </c>
      <c r="G279" s="235"/>
      <c r="H279" s="238">
        <v>47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4" t="s">
        <v>146</v>
      </c>
      <c r="AU279" s="244" t="s">
        <v>84</v>
      </c>
      <c r="AV279" s="14" t="s">
        <v>142</v>
      </c>
      <c r="AW279" s="14" t="s">
        <v>34</v>
      </c>
      <c r="AX279" s="14" t="s">
        <v>81</v>
      </c>
      <c r="AY279" s="244" t="s">
        <v>135</v>
      </c>
    </row>
    <row r="280" s="2" customFormat="1">
      <c r="A280" s="39"/>
      <c r="B280" s="40"/>
      <c r="C280" s="205" t="s">
        <v>411</v>
      </c>
      <c r="D280" s="205" t="s">
        <v>137</v>
      </c>
      <c r="E280" s="206" t="s">
        <v>428</v>
      </c>
      <c r="F280" s="207" t="s">
        <v>429</v>
      </c>
      <c r="G280" s="208" t="s">
        <v>167</v>
      </c>
      <c r="H280" s="209">
        <v>252</v>
      </c>
      <c r="I280" s="210"/>
      <c r="J280" s="211">
        <f>ROUND(I280*H280,2)</f>
        <v>0</v>
      </c>
      <c r="K280" s="207" t="s">
        <v>141</v>
      </c>
      <c r="L280" s="45"/>
      <c r="M280" s="212" t="s">
        <v>21</v>
      </c>
      <c r="N280" s="213" t="s">
        <v>44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142</v>
      </c>
      <c r="AT280" s="216" t="s">
        <v>137</v>
      </c>
      <c r="AU280" s="216" t="s">
        <v>84</v>
      </c>
      <c r="AY280" s="18" t="s">
        <v>135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81</v>
      </c>
      <c r="BK280" s="217">
        <f>ROUND(I280*H280,2)</f>
        <v>0</v>
      </c>
      <c r="BL280" s="18" t="s">
        <v>142</v>
      </c>
      <c r="BM280" s="216" t="s">
        <v>430</v>
      </c>
    </row>
    <row r="281" s="2" customFormat="1">
      <c r="A281" s="39"/>
      <c r="B281" s="40"/>
      <c r="C281" s="41"/>
      <c r="D281" s="218" t="s">
        <v>144</v>
      </c>
      <c r="E281" s="41"/>
      <c r="F281" s="219" t="s">
        <v>431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144</v>
      </c>
      <c r="AU281" s="18" t="s">
        <v>84</v>
      </c>
    </row>
    <row r="282" s="13" customFormat="1">
      <c r="A282" s="13"/>
      <c r="B282" s="223"/>
      <c r="C282" s="224"/>
      <c r="D282" s="218" t="s">
        <v>146</v>
      </c>
      <c r="E282" s="225" t="s">
        <v>21</v>
      </c>
      <c r="F282" s="226" t="s">
        <v>826</v>
      </c>
      <c r="G282" s="224"/>
      <c r="H282" s="227">
        <v>125</v>
      </c>
      <c r="I282" s="228"/>
      <c r="J282" s="224"/>
      <c r="K282" s="224"/>
      <c r="L282" s="229"/>
      <c r="M282" s="230"/>
      <c r="N282" s="231"/>
      <c r="O282" s="231"/>
      <c r="P282" s="231"/>
      <c r="Q282" s="231"/>
      <c r="R282" s="231"/>
      <c r="S282" s="231"/>
      <c r="T282" s="23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3" t="s">
        <v>146</v>
      </c>
      <c r="AU282" s="233" t="s">
        <v>84</v>
      </c>
      <c r="AV282" s="13" t="s">
        <v>84</v>
      </c>
      <c r="AW282" s="13" t="s">
        <v>34</v>
      </c>
      <c r="AX282" s="13" t="s">
        <v>73</v>
      </c>
      <c r="AY282" s="233" t="s">
        <v>135</v>
      </c>
    </row>
    <row r="283" s="13" customFormat="1">
      <c r="A283" s="13"/>
      <c r="B283" s="223"/>
      <c r="C283" s="224"/>
      <c r="D283" s="218" t="s">
        <v>146</v>
      </c>
      <c r="E283" s="225" t="s">
        <v>21</v>
      </c>
      <c r="F283" s="226" t="s">
        <v>827</v>
      </c>
      <c r="G283" s="224"/>
      <c r="H283" s="227">
        <v>127</v>
      </c>
      <c r="I283" s="228"/>
      <c r="J283" s="224"/>
      <c r="K283" s="224"/>
      <c r="L283" s="229"/>
      <c r="M283" s="230"/>
      <c r="N283" s="231"/>
      <c r="O283" s="231"/>
      <c r="P283" s="231"/>
      <c r="Q283" s="231"/>
      <c r="R283" s="231"/>
      <c r="S283" s="231"/>
      <c r="T283" s="23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3" t="s">
        <v>146</v>
      </c>
      <c r="AU283" s="233" t="s">
        <v>84</v>
      </c>
      <c r="AV283" s="13" t="s">
        <v>84</v>
      </c>
      <c r="AW283" s="13" t="s">
        <v>34</v>
      </c>
      <c r="AX283" s="13" t="s">
        <v>73</v>
      </c>
      <c r="AY283" s="233" t="s">
        <v>135</v>
      </c>
    </row>
    <row r="284" s="14" customFormat="1">
      <c r="A284" s="14"/>
      <c r="B284" s="234"/>
      <c r="C284" s="235"/>
      <c r="D284" s="218" t="s">
        <v>146</v>
      </c>
      <c r="E284" s="236" t="s">
        <v>21</v>
      </c>
      <c r="F284" s="237" t="s">
        <v>148</v>
      </c>
      <c r="G284" s="235"/>
      <c r="H284" s="238">
        <v>252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4" t="s">
        <v>146</v>
      </c>
      <c r="AU284" s="244" t="s">
        <v>84</v>
      </c>
      <c r="AV284" s="14" t="s">
        <v>142</v>
      </c>
      <c r="AW284" s="14" t="s">
        <v>34</v>
      </c>
      <c r="AX284" s="14" t="s">
        <v>81</v>
      </c>
      <c r="AY284" s="244" t="s">
        <v>135</v>
      </c>
    </row>
    <row r="285" s="2" customFormat="1" ht="16.5" customHeight="1">
      <c r="A285" s="39"/>
      <c r="B285" s="40"/>
      <c r="C285" s="245" t="s">
        <v>417</v>
      </c>
      <c r="D285" s="245" t="s">
        <v>274</v>
      </c>
      <c r="E285" s="246" t="s">
        <v>435</v>
      </c>
      <c r="F285" s="247" t="s">
        <v>436</v>
      </c>
      <c r="G285" s="248" t="s">
        <v>277</v>
      </c>
      <c r="H285" s="249">
        <v>17.25</v>
      </c>
      <c r="I285" s="250"/>
      <c r="J285" s="251">
        <f>ROUND(I285*H285,2)</f>
        <v>0</v>
      </c>
      <c r="K285" s="247" t="s">
        <v>141</v>
      </c>
      <c r="L285" s="252"/>
      <c r="M285" s="253" t="s">
        <v>21</v>
      </c>
      <c r="N285" s="254" t="s">
        <v>44</v>
      </c>
      <c r="O285" s="85"/>
      <c r="P285" s="214">
        <f>O285*H285</f>
        <v>0</v>
      </c>
      <c r="Q285" s="214">
        <v>0.001</v>
      </c>
      <c r="R285" s="214">
        <f>Q285*H285</f>
        <v>0.017250000000000001</v>
      </c>
      <c r="S285" s="214">
        <v>0</v>
      </c>
      <c r="T285" s="21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6" t="s">
        <v>181</v>
      </c>
      <c r="AT285" s="216" t="s">
        <v>274</v>
      </c>
      <c r="AU285" s="216" t="s">
        <v>84</v>
      </c>
      <c r="AY285" s="18" t="s">
        <v>135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81</v>
      </c>
      <c r="BK285" s="217">
        <f>ROUND(I285*H285,2)</f>
        <v>0</v>
      </c>
      <c r="BL285" s="18" t="s">
        <v>142</v>
      </c>
      <c r="BM285" s="216" t="s">
        <v>437</v>
      </c>
    </row>
    <row r="286" s="15" customFormat="1">
      <c r="A286" s="15"/>
      <c r="B286" s="255"/>
      <c r="C286" s="256"/>
      <c r="D286" s="218" t="s">
        <v>146</v>
      </c>
      <c r="E286" s="257" t="s">
        <v>21</v>
      </c>
      <c r="F286" s="258" t="s">
        <v>828</v>
      </c>
      <c r="G286" s="256"/>
      <c r="H286" s="257" t="s">
        <v>21</v>
      </c>
      <c r="I286" s="259"/>
      <c r="J286" s="256"/>
      <c r="K286" s="256"/>
      <c r="L286" s="260"/>
      <c r="M286" s="261"/>
      <c r="N286" s="262"/>
      <c r="O286" s="262"/>
      <c r="P286" s="262"/>
      <c r="Q286" s="262"/>
      <c r="R286" s="262"/>
      <c r="S286" s="262"/>
      <c r="T286" s="263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4" t="s">
        <v>146</v>
      </c>
      <c r="AU286" s="264" t="s">
        <v>84</v>
      </c>
      <c r="AV286" s="15" t="s">
        <v>81</v>
      </c>
      <c r="AW286" s="15" t="s">
        <v>34</v>
      </c>
      <c r="AX286" s="15" t="s">
        <v>73</v>
      </c>
      <c r="AY286" s="264" t="s">
        <v>135</v>
      </c>
    </row>
    <row r="287" s="13" customFormat="1">
      <c r="A287" s="13"/>
      <c r="B287" s="223"/>
      <c r="C287" s="224"/>
      <c r="D287" s="218" t="s">
        <v>146</v>
      </c>
      <c r="E287" s="225" t="s">
        <v>21</v>
      </c>
      <c r="F287" s="226" t="s">
        <v>829</v>
      </c>
      <c r="G287" s="224"/>
      <c r="H287" s="227">
        <v>15.5</v>
      </c>
      <c r="I287" s="228"/>
      <c r="J287" s="224"/>
      <c r="K287" s="224"/>
      <c r="L287" s="229"/>
      <c r="M287" s="230"/>
      <c r="N287" s="231"/>
      <c r="O287" s="231"/>
      <c r="P287" s="231"/>
      <c r="Q287" s="231"/>
      <c r="R287" s="231"/>
      <c r="S287" s="231"/>
      <c r="T287" s="23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3" t="s">
        <v>146</v>
      </c>
      <c r="AU287" s="233" t="s">
        <v>84</v>
      </c>
      <c r="AV287" s="13" t="s">
        <v>84</v>
      </c>
      <c r="AW287" s="13" t="s">
        <v>34</v>
      </c>
      <c r="AX287" s="13" t="s">
        <v>73</v>
      </c>
      <c r="AY287" s="233" t="s">
        <v>135</v>
      </c>
    </row>
    <row r="288" s="13" customFormat="1">
      <c r="A288" s="13"/>
      <c r="B288" s="223"/>
      <c r="C288" s="224"/>
      <c r="D288" s="218" t="s">
        <v>146</v>
      </c>
      <c r="E288" s="225" t="s">
        <v>21</v>
      </c>
      <c r="F288" s="226" t="s">
        <v>830</v>
      </c>
      <c r="G288" s="224"/>
      <c r="H288" s="227">
        <v>0.5</v>
      </c>
      <c r="I288" s="228"/>
      <c r="J288" s="224"/>
      <c r="K288" s="224"/>
      <c r="L288" s="229"/>
      <c r="M288" s="230"/>
      <c r="N288" s="231"/>
      <c r="O288" s="231"/>
      <c r="P288" s="231"/>
      <c r="Q288" s="231"/>
      <c r="R288" s="231"/>
      <c r="S288" s="231"/>
      <c r="T288" s="23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3" t="s">
        <v>146</v>
      </c>
      <c r="AU288" s="233" t="s">
        <v>84</v>
      </c>
      <c r="AV288" s="13" t="s">
        <v>84</v>
      </c>
      <c r="AW288" s="13" t="s">
        <v>34</v>
      </c>
      <c r="AX288" s="13" t="s">
        <v>73</v>
      </c>
      <c r="AY288" s="233" t="s">
        <v>135</v>
      </c>
    </row>
    <row r="289" s="13" customFormat="1">
      <c r="A289" s="13"/>
      <c r="B289" s="223"/>
      <c r="C289" s="224"/>
      <c r="D289" s="218" t="s">
        <v>146</v>
      </c>
      <c r="E289" s="225" t="s">
        <v>21</v>
      </c>
      <c r="F289" s="226" t="s">
        <v>831</v>
      </c>
      <c r="G289" s="224"/>
      <c r="H289" s="227">
        <v>1.25</v>
      </c>
      <c r="I289" s="228"/>
      <c r="J289" s="224"/>
      <c r="K289" s="224"/>
      <c r="L289" s="229"/>
      <c r="M289" s="230"/>
      <c r="N289" s="231"/>
      <c r="O289" s="231"/>
      <c r="P289" s="231"/>
      <c r="Q289" s="231"/>
      <c r="R289" s="231"/>
      <c r="S289" s="231"/>
      <c r="T289" s="23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3" t="s">
        <v>146</v>
      </c>
      <c r="AU289" s="233" t="s">
        <v>84</v>
      </c>
      <c r="AV289" s="13" t="s">
        <v>84</v>
      </c>
      <c r="AW289" s="13" t="s">
        <v>34</v>
      </c>
      <c r="AX289" s="13" t="s">
        <v>73</v>
      </c>
      <c r="AY289" s="233" t="s">
        <v>135</v>
      </c>
    </row>
    <row r="290" s="14" customFormat="1">
      <c r="A290" s="14"/>
      <c r="B290" s="234"/>
      <c r="C290" s="235"/>
      <c r="D290" s="218" t="s">
        <v>146</v>
      </c>
      <c r="E290" s="236" t="s">
        <v>21</v>
      </c>
      <c r="F290" s="237" t="s">
        <v>148</v>
      </c>
      <c r="G290" s="235"/>
      <c r="H290" s="238">
        <v>17.25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4" t="s">
        <v>146</v>
      </c>
      <c r="AU290" s="244" t="s">
        <v>84</v>
      </c>
      <c r="AV290" s="14" t="s">
        <v>142</v>
      </c>
      <c r="AW290" s="14" t="s">
        <v>34</v>
      </c>
      <c r="AX290" s="14" t="s">
        <v>81</v>
      </c>
      <c r="AY290" s="244" t="s">
        <v>135</v>
      </c>
    </row>
    <row r="291" s="2" customFormat="1">
      <c r="A291" s="39"/>
      <c r="B291" s="40"/>
      <c r="C291" s="205" t="s">
        <v>422</v>
      </c>
      <c r="D291" s="205" t="s">
        <v>137</v>
      </c>
      <c r="E291" s="206" t="s">
        <v>443</v>
      </c>
      <c r="F291" s="207" t="s">
        <v>444</v>
      </c>
      <c r="G291" s="208" t="s">
        <v>445</v>
      </c>
      <c r="H291" s="209">
        <v>0.77000000000000002</v>
      </c>
      <c r="I291" s="210"/>
      <c r="J291" s="211">
        <f>ROUND(I291*H291,2)</f>
        <v>0</v>
      </c>
      <c r="K291" s="207" t="s">
        <v>141</v>
      </c>
      <c r="L291" s="45"/>
      <c r="M291" s="212" t="s">
        <v>21</v>
      </c>
      <c r="N291" s="213" t="s">
        <v>44</v>
      </c>
      <c r="O291" s="85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142</v>
      </c>
      <c r="AT291" s="216" t="s">
        <v>137</v>
      </c>
      <c r="AU291" s="216" t="s">
        <v>84</v>
      </c>
      <c r="AY291" s="18" t="s">
        <v>135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81</v>
      </c>
      <c r="BK291" s="217">
        <f>ROUND(I291*H291,2)</f>
        <v>0</v>
      </c>
      <c r="BL291" s="18" t="s">
        <v>142</v>
      </c>
      <c r="BM291" s="216" t="s">
        <v>446</v>
      </c>
    </row>
    <row r="292" s="2" customFormat="1">
      <c r="A292" s="39"/>
      <c r="B292" s="40"/>
      <c r="C292" s="41"/>
      <c r="D292" s="218" t="s">
        <v>144</v>
      </c>
      <c r="E292" s="41"/>
      <c r="F292" s="219" t="s">
        <v>447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144</v>
      </c>
      <c r="AU292" s="18" t="s">
        <v>84</v>
      </c>
    </row>
    <row r="293" s="13" customFormat="1">
      <c r="A293" s="13"/>
      <c r="B293" s="223"/>
      <c r="C293" s="224"/>
      <c r="D293" s="218" t="s">
        <v>146</v>
      </c>
      <c r="E293" s="225" t="s">
        <v>21</v>
      </c>
      <c r="F293" s="226" t="s">
        <v>832</v>
      </c>
      <c r="G293" s="224"/>
      <c r="H293" s="227">
        <v>0.77000000000000002</v>
      </c>
      <c r="I293" s="228"/>
      <c r="J293" s="224"/>
      <c r="K293" s="224"/>
      <c r="L293" s="229"/>
      <c r="M293" s="230"/>
      <c r="N293" s="231"/>
      <c r="O293" s="231"/>
      <c r="P293" s="231"/>
      <c r="Q293" s="231"/>
      <c r="R293" s="231"/>
      <c r="S293" s="231"/>
      <c r="T293" s="23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3" t="s">
        <v>146</v>
      </c>
      <c r="AU293" s="233" t="s">
        <v>84</v>
      </c>
      <c r="AV293" s="13" t="s">
        <v>84</v>
      </c>
      <c r="AW293" s="13" t="s">
        <v>34</v>
      </c>
      <c r="AX293" s="13" t="s">
        <v>73</v>
      </c>
      <c r="AY293" s="233" t="s">
        <v>135</v>
      </c>
    </row>
    <row r="294" s="14" customFormat="1">
      <c r="A294" s="14"/>
      <c r="B294" s="234"/>
      <c r="C294" s="235"/>
      <c r="D294" s="218" t="s">
        <v>146</v>
      </c>
      <c r="E294" s="236" t="s">
        <v>21</v>
      </c>
      <c r="F294" s="237" t="s">
        <v>148</v>
      </c>
      <c r="G294" s="235"/>
      <c r="H294" s="238">
        <v>0.77000000000000002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4" t="s">
        <v>146</v>
      </c>
      <c r="AU294" s="244" t="s">
        <v>84</v>
      </c>
      <c r="AV294" s="14" t="s">
        <v>142</v>
      </c>
      <c r="AW294" s="14" t="s">
        <v>34</v>
      </c>
      <c r="AX294" s="14" t="s">
        <v>81</v>
      </c>
      <c r="AY294" s="244" t="s">
        <v>135</v>
      </c>
    </row>
    <row r="295" s="2" customFormat="1" ht="21.75" customHeight="1">
      <c r="A295" s="39"/>
      <c r="B295" s="40"/>
      <c r="C295" s="245" t="s">
        <v>427</v>
      </c>
      <c r="D295" s="245" t="s">
        <v>274</v>
      </c>
      <c r="E295" s="246" t="s">
        <v>450</v>
      </c>
      <c r="F295" s="247" t="s">
        <v>451</v>
      </c>
      <c r="G295" s="248" t="s">
        <v>277</v>
      </c>
      <c r="H295" s="249">
        <v>23.100000000000001</v>
      </c>
      <c r="I295" s="250"/>
      <c r="J295" s="251">
        <f>ROUND(I295*H295,2)</f>
        <v>0</v>
      </c>
      <c r="K295" s="247" t="s">
        <v>141</v>
      </c>
      <c r="L295" s="252"/>
      <c r="M295" s="253" t="s">
        <v>21</v>
      </c>
      <c r="N295" s="254" t="s">
        <v>44</v>
      </c>
      <c r="O295" s="85"/>
      <c r="P295" s="214">
        <f>O295*H295</f>
        <v>0</v>
      </c>
      <c r="Q295" s="214">
        <v>0.001</v>
      </c>
      <c r="R295" s="214">
        <f>Q295*H295</f>
        <v>0.023100000000000002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181</v>
      </c>
      <c r="AT295" s="216" t="s">
        <v>274</v>
      </c>
      <c r="AU295" s="216" t="s">
        <v>84</v>
      </c>
      <c r="AY295" s="18" t="s">
        <v>135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81</v>
      </c>
      <c r="BK295" s="217">
        <f>ROUND(I295*H295,2)</f>
        <v>0</v>
      </c>
      <c r="BL295" s="18" t="s">
        <v>142</v>
      </c>
      <c r="BM295" s="216" t="s">
        <v>452</v>
      </c>
    </row>
    <row r="296" s="13" customFormat="1">
      <c r="A296" s="13"/>
      <c r="B296" s="223"/>
      <c r="C296" s="224"/>
      <c r="D296" s="218" t="s">
        <v>146</v>
      </c>
      <c r="E296" s="225" t="s">
        <v>21</v>
      </c>
      <c r="F296" s="226" t="s">
        <v>833</v>
      </c>
      <c r="G296" s="224"/>
      <c r="H296" s="227">
        <v>23.100000000000001</v>
      </c>
      <c r="I296" s="228"/>
      <c r="J296" s="224"/>
      <c r="K296" s="224"/>
      <c r="L296" s="229"/>
      <c r="M296" s="230"/>
      <c r="N296" s="231"/>
      <c r="O296" s="231"/>
      <c r="P296" s="231"/>
      <c r="Q296" s="231"/>
      <c r="R296" s="231"/>
      <c r="S296" s="231"/>
      <c r="T296" s="23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3" t="s">
        <v>146</v>
      </c>
      <c r="AU296" s="233" t="s">
        <v>84</v>
      </c>
      <c r="AV296" s="13" t="s">
        <v>84</v>
      </c>
      <c r="AW296" s="13" t="s">
        <v>34</v>
      </c>
      <c r="AX296" s="13" t="s">
        <v>73</v>
      </c>
      <c r="AY296" s="233" t="s">
        <v>135</v>
      </c>
    </row>
    <row r="297" s="14" customFormat="1">
      <c r="A297" s="14"/>
      <c r="B297" s="234"/>
      <c r="C297" s="235"/>
      <c r="D297" s="218" t="s">
        <v>146</v>
      </c>
      <c r="E297" s="236" t="s">
        <v>21</v>
      </c>
      <c r="F297" s="237" t="s">
        <v>148</v>
      </c>
      <c r="G297" s="235"/>
      <c r="H297" s="238">
        <v>23.100000000000001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4" t="s">
        <v>146</v>
      </c>
      <c r="AU297" s="244" t="s">
        <v>84</v>
      </c>
      <c r="AV297" s="14" t="s">
        <v>142</v>
      </c>
      <c r="AW297" s="14" t="s">
        <v>34</v>
      </c>
      <c r="AX297" s="14" t="s">
        <v>81</v>
      </c>
      <c r="AY297" s="244" t="s">
        <v>135</v>
      </c>
    </row>
    <row r="298" s="2" customFormat="1">
      <c r="A298" s="39"/>
      <c r="B298" s="40"/>
      <c r="C298" s="205" t="s">
        <v>434</v>
      </c>
      <c r="D298" s="205" t="s">
        <v>137</v>
      </c>
      <c r="E298" s="206" t="s">
        <v>455</v>
      </c>
      <c r="F298" s="207" t="s">
        <v>456</v>
      </c>
      <c r="G298" s="208" t="s">
        <v>167</v>
      </c>
      <c r="H298" s="209">
        <v>6</v>
      </c>
      <c r="I298" s="210"/>
      <c r="J298" s="211">
        <f>ROUND(I298*H298,2)</f>
        <v>0</v>
      </c>
      <c r="K298" s="207" t="s">
        <v>141</v>
      </c>
      <c r="L298" s="45"/>
      <c r="M298" s="212" t="s">
        <v>21</v>
      </c>
      <c r="N298" s="213" t="s">
        <v>44</v>
      </c>
      <c r="O298" s="85"/>
      <c r="P298" s="214">
        <f>O298*H298</f>
        <v>0</v>
      </c>
      <c r="Q298" s="214">
        <v>0.021350000000000001</v>
      </c>
      <c r="R298" s="214">
        <f>Q298*H298</f>
        <v>0.12809999999999999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142</v>
      </c>
      <c r="AT298" s="216" t="s">
        <v>137</v>
      </c>
      <c r="AU298" s="216" t="s">
        <v>84</v>
      </c>
      <c r="AY298" s="18" t="s">
        <v>135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81</v>
      </c>
      <c r="BK298" s="217">
        <f>ROUND(I298*H298,2)</f>
        <v>0</v>
      </c>
      <c r="BL298" s="18" t="s">
        <v>142</v>
      </c>
      <c r="BM298" s="216" t="s">
        <v>457</v>
      </c>
    </row>
    <row r="299" s="13" customFormat="1">
      <c r="A299" s="13"/>
      <c r="B299" s="223"/>
      <c r="C299" s="224"/>
      <c r="D299" s="218" t="s">
        <v>146</v>
      </c>
      <c r="E299" s="225" t="s">
        <v>21</v>
      </c>
      <c r="F299" s="226" t="s">
        <v>834</v>
      </c>
      <c r="G299" s="224"/>
      <c r="H299" s="227">
        <v>6</v>
      </c>
      <c r="I299" s="228"/>
      <c r="J299" s="224"/>
      <c r="K299" s="224"/>
      <c r="L299" s="229"/>
      <c r="M299" s="230"/>
      <c r="N299" s="231"/>
      <c r="O299" s="231"/>
      <c r="P299" s="231"/>
      <c r="Q299" s="231"/>
      <c r="R299" s="231"/>
      <c r="S299" s="231"/>
      <c r="T299" s="23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3" t="s">
        <v>146</v>
      </c>
      <c r="AU299" s="233" t="s">
        <v>84</v>
      </c>
      <c r="AV299" s="13" t="s">
        <v>84</v>
      </c>
      <c r="AW299" s="13" t="s">
        <v>34</v>
      </c>
      <c r="AX299" s="13" t="s">
        <v>73</v>
      </c>
      <c r="AY299" s="233" t="s">
        <v>135</v>
      </c>
    </row>
    <row r="300" s="14" customFormat="1">
      <c r="A300" s="14"/>
      <c r="B300" s="234"/>
      <c r="C300" s="235"/>
      <c r="D300" s="218" t="s">
        <v>146</v>
      </c>
      <c r="E300" s="236" t="s">
        <v>21</v>
      </c>
      <c r="F300" s="237" t="s">
        <v>148</v>
      </c>
      <c r="G300" s="235"/>
      <c r="H300" s="238">
        <v>6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4" t="s">
        <v>146</v>
      </c>
      <c r="AU300" s="244" t="s">
        <v>84</v>
      </c>
      <c r="AV300" s="14" t="s">
        <v>142</v>
      </c>
      <c r="AW300" s="14" t="s">
        <v>34</v>
      </c>
      <c r="AX300" s="14" t="s">
        <v>81</v>
      </c>
      <c r="AY300" s="244" t="s">
        <v>135</v>
      </c>
    </row>
    <row r="301" s="2" customFormat="1" ht="21.75" customHeight="1">
      <c r="A301" s="39"/>
      <c r="B301" s="40"/>
      <c r="C301" s="205" t="s">
        <v>442</v>
      </c>
      <c r="D301" s="205" t="s">
        <v>137</v>
      </c>
      <c r="E301" s="206" t="s">
        <v>460</v>
      </c>
      <c r="F301" s="207" t="s">
        <v>461</v>
      </c>
      <c r="G301" s="208" t="s">
        <v>167</v>
      </c>
      <c r="H301" s="209">
        <v>77</v>
      </c>
      <c r="I301" s="210"/>
      <c r="J301" s="211">
        <f>ROUND(I301*H301,2)</f>
        <v>0</v>
      </c>
      <c r="K301" s="207" t="s">
        <v>141</v>
      </c>
      <c r="L301" s="45"/>
      <c r="M301" s="212" t="s">
        <v>21</v>
      </c>
      <c r="N301" s="213" t="s">
        <v>44</v>
      </c>
      <c r="O301" s="85"/>
      <c r="P301" s="214">
        <f>O301*H301</f>
        <v>0</v>
      </c>
      <c r="Q301" s="214">
        <v>0</v>
      </c>
      <c r="R301" s="214">
        <f>Q301*H301</f>
        <v>0</v>
      </c>
      <c r="S301" s="214">
        <v>0</v>
      </c>
      <c r="T301" s="21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6" t="s">
        <v>142</v>
      </c>
      <c r="AT301" s="216" t="s">
        <v>137</v>
      </c>
      <c r="AU301" s="216" t="s">
        <v>84</v>
      </c>
      <c r="AY301" s="18" t="s">
        <v>135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8" t="s">
        <v>81</v>
      </c>
      <c r="BK301" s="217">
        <f>ROUND(I301*H301,2)</f>
        <v>0</v>
      </c>
      <c r="BL301" s="18" t="s">
        <v>142</v>
      </c>
      <c r="BM301" s="216" t="s">
        <v>462</v>
      </c>
    </row>
    <row r="302" s="2" customFormat="1">
      <c r="A302" s="39"/>
      <c r="B302" s="40"/>
      <c r="C302" s="41"/>
      <c r="D302" s="218" t="s">
        <v>144</v>
      </c>
      <c r="E302" s="41"/>
      <c r="F302" s="219" t="s">
        <v>463</v>
      </c>
      <c r="G302" s="41"/>
      <c r="H302" s="41"/>
      <c r="I302" s="220"/>
      <c r="J302" s="41"/>
      <c r="K302" s="41"/>
      <c r="L302" s="45"/>
      <c r="M302" s="221"/>
      <c r="N302" s="222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144</v>
      </c>
      <c r="AU302" s="18" t="s">
        <v>84</v>
      </c>
    </row>
    <row r="303" s="13" customFormat="1">
      <c r="A303" s="13"/>
      <c r="B303" s="223"/>
      <c r="C303" s="224"/>
      <c r="D303" s="218" t="s">
        <v>146</v>
      </c>
      <c r="E303" s="225" t="s">
        <v>21</v>
      </c>
      <c r="F303" s="226" t="s">
        <v>778</v>
      </c>
      <c r="G303" s="224"/>
      <c r="H303" s="227">
        <v>77</v>
      </c>
      <c r="I303" s="228"/>
      <c r="J303" s="224"/>
      <c r="K303" s="224"/>
      <c r="L303" s="229"/>
      <c r="M303" s="230"/>
      <c r="N303" s="231"/>
      <c r="O303" s="231"/>
      <c r="P303" s="231"/>
      <c r="Q303" s="231"/>
      <c r="R303" s="231"/>
      <c r="S303" s="231"/>
      <c r="T303" s="23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3" t="s">
        <v>146</v>
      </c>
      <c r="AU303" s="233" t="s">
        <v>84</v>
      </c>
      <c r="AV303" s="13" t="s">
        <v>84</v>
      </c>
      <c r="AW303" s="13" t="s">
        <v>34</v>
      </c>
      <c r="AX303" s="13" t="s">
        <v>73</v>
      </c>
      <c r="AY303" s="233" t="s">
        <v>135</v>
      </c>
    </row>
    <row r="304" s="14" customFormat="1">
      <c r="A304" s="14"/>
      <c r="B304" s="234"/>
      <c r="C304" s="235"/>
      <c r="D304" s="218" t="s">
        <v>146</v>
      </c>
      <c r="E304" s="236" t="s">
        <v>21</v>
      </c>
      <c r="F304" s="237" t="s">
        <v>148</v>
      </c>
      <c r="G304" s="235"/>
      <c r="H304" s="238">
        <v>77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4" t="s">
        <v>146</v>
      </c>
      <c r="AU304" s="244" t="s">
        <v>84</v>
      </c>
      <c r="AV304" s="14" t="s">
        <v>142</v>
      </c>
      <c r="AW304" s="14" t="s">
        <v>34</v>
      </c>
      <c r="AX304" s="14" t="s">
        <v>81</v>
      </c>
      <c r="AY304" s="244" t="s">
        <v>135</v>
      </c>
    </row>
    <row r="305" s="2" customFormat="1" ht="16.5" customHeight="1">
      <c r="A305" s="39"/>
      <c r="B305" s="40"/>
      <c r="C305" s="205" t="s">
        <v>449</v>
      </c>
      <c r="D305" s="205" t="s">
        <v>137</v>
      </c>
      <c r="E305" s="206" t="s">
        <v>465</v>
      </c>
      <c r="F305" s="207" t="s">
        <v>466</v>
      </c>
      <c r="G305" s="208" t="s">
        <v>140</v>
      </c>
      <c r="H305" s="209">
        <v>227</v>
      </c>
      <c r="I305" s="210"/>
      <c r="J305" s="211">
        <f>ROUND(I305*H305,2)</f>
        <v>0</v>
      </c>
      <c r="K305" s="207" t="s">
        <v>141</v>
      </c>
      <c r="L305" s="45"/>
      <c r="M305" s="212" t="s">
        <v>21</v>
      </c>
      <c r="N305" s="213" t="s">
        <v>44</v>
      </c>
      <c r="O305" s="85"/>
      <c r="P305" s="214">
        <f>O305*H305</f>
        <v>0</v>
      </c>
      <c r="Q305" s="214">
        <v>0</v>
      </c>
      <c r="R305" s="214">
        <f>Q305*H305</f>
        <v>0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142</v>
      </c>
      <c r="AT305" s="216" t="s">
        <v>137</v>
      </c>
      <c r="AU305" s="216" t="s">
        <v>84</v>
      </c>
      <c r="AY305" s="18" t="s">
        <v>135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81</v>
      </c>
      <c r="BK305" s="217">
        <f>ROUND(I305*H305,2)</f>
        <v>0</v>
      </c>
      <c r="BL305" s="18" t="s">
        <v>142</v>
      </c>
      <c r="BM305" s="216" t="s">
        <v>467</v>
      </c>
    </row>
    <row r="306" s="2" customFormat="1">
      <c r="A306" s="39"/>
      <c r="B306" s="40"/>
      <c r="C306" s="41"/>
      <c r="D306" s="218" t="s">
        <v>144</v>
      </c>
      <c r="E306" s="41"/>
      <c r="F306" s="219" t="s">
        <v>468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144</v>
      </c>
      <c r="AU306" s="18" t="s">
        <v>84</v>
      </c>
    </row>
    <row r="307" s="13" customFormat="1">
      <c r="A307" s="13"/>
      <c r="B307" s="223"/>
      <c r="C307" s="224"/>
      <c r="D307" s="218" t="s">
        <v>146</v>
      </c>
      <c r="E307" s="225" t="s">
        <v>21</v>
      </c>
      <c r="F307" s="226" t="s">
        <v>835</v>
      </c>
      <c r="G307" s="224"/>
      <c r="H307" s="227">
        <v>102</v>
      </c>
      <c r="I307" s="228"/>
      <c r="J307" s="224"/>
      <c r="K307" s="224"/>
      <c r="L307" s="229"/>
      <c r="M307" s="230"/>
      <c r="N307" s="231"/>
      <c r="O307" s="231"/>
      <c r="P307" s="231"/>
      <c r="Q307" s="231"/>
      <c r="R307" s="231"/>
      <c r="S307" s="231"/>
      <c r="T307" s="23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3" t="s">
        <v>146</v>
      </c>
      <c r="AU307" s="233" t="s">
        <v>84</v>
      </c>
      <c r="AV307" s="13" t="s">
        <v>84</v>
      </c>
      <c r="AW307" s="13" t="s">
        <v>34</v>
      </c>
      <c r="AX307" s="13" t="s">
        <v>73</v>
      </c>
      <c r="AY307" s="233" t="s">
        <v>135</v>
      </c>
    </row>
    <row r="308" s="13" customFormat="1">
      <c r="A308" s="13"/>
      <c r="B308" s="223"/>
      <c r="C308" s="224"/>
      <c r="D308" s="218" t="s">
        <v>146</v>
      </c>
      <c r="E308" s="225" t="s">
        <v>21</v>
      </c>
      <c r="F308" s="226" t="s">
        <v>836</v>
      </c>
      <c r="G308" s="224"/>
      <c r="H308" s="227">
        <v>125</v>
      </c>
      <c r="I308" s="228"/>
      <c r="J308" s="224"/>
      <c r="K308" s="224"/>
      <c r="L308" s="229"/>
      <c r="M308" s="230"/>
      <c r="N308" s="231"/>
      <c r="O308" s="231"/>
      <c r="P308" s="231"/>
      <c r="Q308" s="231"/>
      <c r="R308" s="231"/>
      <c r="S308" s="231"/>
      <c r="T308" s="23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3" t="s">
        <v>146</v>
      </c>
      <c r="AU308" s="233" t="s">
        <v>84</v>
      </c>
      <c r="AV308" s="13" t="s">
        <v>84</v>
      </c>
      <c r="AW308" s="13" t="s">
        <v>34</v>
      </c>
      <c r="AX308" s="13" t="s">
        <v>73</v>
      </c>
      <c r="AY308" s="233" t="s">
        <v>135</v>
      </c>
    </row>
    <row r="309" s="14" customFormat="1">
      <c r="A309" s="14"/>
      <c r="B309" s="234"/>
      <c r="C309" s="235"/>
      <c r="D309" s="218" t="s">
        <v>146</v>
      </c>
      <c r="E309" s="236" t="s">
        <v>21</v>
      </c>
      <c r="F309" s="237" t="s">
        <v>148</v>
      </c>
      <c r="G309" s="235"/>
      <c r="H309" s="238">
        <v>227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4" t="s">
        <v>146</v>
      </c>
      <c r="AU309" s="244" t="s">
        <v>84</v>
      </c>
      <c r="AV309" s="14" t="s">
        <v>142</v>
      </c>
      <c r="AW309" s="14" t="s">
        <v>34</v>
      </c>
      <c r="AX309" s="14" t="s">
        <v>81</v>
      </c>
      <c r="AY309" s="244" t="s">
        <v>135</v>
      </c>
    </row>
    <row r="310" s="2" customFormat="1" ht="16.5" customHeight="1">
      <c r="A310" s="39"/>
      <c r="B310" s="40"/>
      <c r="C310" s="245" t="s">
        <v>454</v>
      </c>
      <c r="D310" s="245" t="s">
        <v>274</v>
      </c>
      <c r="E310" s="246" t="s">
        <v>472</v>
      </c>
      <c r="F310" s="247" t="s">
        <v>473</v>
      </c>
      <c r="G310" s="248" t="s">
        <v>474</v>
      </c>
      <c r="H310" s="249">
        <v>23.835000000000001</v>
      </c>
      <c r="I310" s="250"/>
      <c r="J310" s="251">
        <f>ROUND(I310*H310,2)</f>
        <v>0</v>
      </c>
      <c r="K310" s="247" t="s">
        <v>141</v>
      </c>
      <c r="L310" s="252"/>
      <c r="M310" s="253" t="s">
        <v>21</v>
      </c>
      <c r="N310" s="254" t="s">
        <v>44</v>
      </c>
      <c r="O310" s="85"/>
      <c r="P310" s="214">
        <f>O310*H310</f>
        <v>0</v>
      </c>
      <c r="Q310" s="214">
        <v>0.20000000000000001</v>
      </c>
      <c r="R310" s="214">
        <f>Q310*H310</f>
        <v>4.7670000000000003</v>
      </c>
      <c r="S310" s="214">
        <v>0</v>
      </c>
      <c r="T310" s="21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181</v>
      </c>
      <c r="AT310" s="216" t="s">
        <v>274</v>
      </c>
      <c r="AU310" s="216" t="s">
        <v>84</v>
      </c>
      <c r="AY310" s="18" t="s">
        <v>135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81</v>
      </c>
      <c r="BK310" s="217">
        <f>ROUND(I310*H310,2)</f>
        <v>0</v>
      </c>
      <c r="BL310" s="18" t="s">
        <v>142</v>
      </c>
      <c r="BM310" s="216" t="s">
        <v>475</v>
      </c>
    </row>
    <row r="311" s="13" customFormat="1">
      <c r="A311" s="13"/>
      <c r="B311" s="223"/>
      <c r="C311" s="224"/>
      <c r="D311" s="218" t="s">
        <v>146</v>
      </c>
      <c r="E311" s="225" t="s">
        <v>21</v>
      </c>
      <c r="F311" s="226" t="s">
        <v>837</v>
      </c>
      <c r="G311" s="224"/>
      <c r="H311" s="227">
        <v>23.835000000000001</v>
      </c>
      <c r="I311" s="228"/>
      <c r="J311" s="224"/>
      <c r="K311" s="224"/>
      <c r="L311" s="229"/>
      <c r="M311" s="230"/>
      <c r="N311" s="231"/>
      <c r="O311" s="231"/>
      <c r="P311" s="231"/>
      <c r="Q311" s="231"/>
      <c r="R311" s="231"/>
      <c r="S311" s="231"/>
      <c r="T311" s="23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3" t="s">
        <v>146</v>
      </c>
      <c r="AU311" s="233" t="s">
        <v>84</v>
      </c>
      <c r="AV311" s="13" t="s">
        <v>84</v>
      </c>
      <c r="AW311" s="13" t="s">
        <v>34</v>
      </c>
      <c r="AX311" s="13" t="s">
        <v>73</v>
      </c>
      <c r="AY311" s="233" t="s">
        <v>135</v>
      </c>
    </row>
    <row r="312" s="14" customFormat="1">
      <c r="A312" s="14"/>
      <c r="B312" s="234"/>
      <c r="C312" s="235"/>
      <c r="D312" s="218" t="s">
        <v>146</v>
      </c>
      <c r="E312" s="236" t="s">
        <v>21</v>
      </c>
      <c r="F312" s="237" t="s">
        <v>148</v>
      </c>
      <c r="G312" s="235"/>
      <c r="H312" s="238">
        <v>23.835000000000001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4" t="s">
        <v>146</v>
      </c>
      <c r="AU312" s="244" t="s">
        <v>84</v>
      </c>
      <c r="AV312" s="14" t="s">
        <v>142</v>
      </c>
      <c r="AW312" s="14" t="s">
        <v>34</v>
      </c>
      <c r="AX312" s="14" t="s">
        <v>81</v>
      </c>
      <c r="AY312" s="244" t="s">
        <v>135</v>
      </c>
    </row>
    <row r="313" s="2" customFormat="1" ht="16.5" customHeight="1">
      <c r="A313" s="39"/>
      <c r="B313" s="40"/>
      <c r="C313" s="205" t="s">
        <v>459</v>
      </c>
      <c r="D313" s="205" t="s">
        <v>137</v>
      </c>
      <c r="E313" s="206" t="s">
        <v>478</v>
      </c>
      <c r="F313" s="207" t="s">
        <v>479</v>
      </c>
      <c r="G313" s="208" t="s">
        <v>140</v>
      </c>
      <c r="H313" s="209">
        <v>5074</v>
      </c>
      <c r="I313" s="210"/>
      <c r="J313" s="211">
        <f>ROUND(I313*H313,2)</f>
        <v>0</v>
      </c>
      <c r="K313" s="207" t="s">
        <v>141</v>
      </c>
      <c r="L313" s="45"/>
      <c r="M313" s="212" t="s">
        <v>21</v>
      </c>
      <c r="N313" s="213" t="s">
        <v>44</v>
      </c>
      <c r="O313" s="85"/>
      <c r="P313" s="214">
        <f>O313*H313</f>
        <v>0</v>
      </c>
      <c r="Q313" s="214">
        <v>0</v>
      </c>
      <c r="R313" s="214">
        <f>Q313*H313</f>
        <v>0</v>
      </c>
      <c r="S313" s="214">
        <v>0</v>
      </c>
      <c r="T313" s="21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142</v>
      </c>
      <c r="AT313" s="216" t="s">
        <v>137</v>
      </c>
      <c r="AU313" s="216" t="s">
        <v>84</v>
      </c>
      <c r="AY313" s="18" t="s">
        <v>135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81</v>
      </c>
      <c r="BK313" s="217">
        <f>ROUND(I313*H313,2)</f>
        <v>0</v>
      </c>
      <c r="BL313" s="18" t="s">
        <v>142</v>
      </c>
      <c r="BM313" s="216" t="s">
        <v>480</v>
      </c>
    </row>
    <row r="314" s="2" customFormat="1">
      <c r="A314" s="39"/>
      <c r="B314" s="40"/>
      <c r="C314" s="41"/>
      <c r="D314" s="218" t="s">
        <v>144</v>
      </c>
      <c r="E314" s="41"/>
      <c r="F314" s="219" t="s">
        <v>481</v>
      </c>
      <c r="G314" s="41"/>
      <c r="H314" s="41"/>
      <c r="I314" s="220"/>
      <c r="J314" s="41"/>
      <c r="K314" s="41"/>
      <c r="L314" s="45"/>
      <c r="M314" s="221"/>
      <c r="N314" s="222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144</v>
      </c>
      <c r="AU314" s="18" t="s">
        <v>84</v>
      </c>
    </row>
    <row r="315" s="13" customFormat="1">
      <c r="A315" s="13"/>
      <c r="B315" s="223"/>
      <c r="C315" s="224"/>
      <c r="D315" s="218" t="s">
        <v>146</v>
      </c>
      <c r="E315" s="225" t="s">
        <v>21</v>
      </c>
      <c r="F315" s="226" t="s">
        <v>770</v>
      </c>
      <c r="G315" s="224"/>
      <c r="H315" s="227">
        <v>5074</v>
      </c>
      <c r="I315" s="228"/>
      <c r="J315" s="224"/>
      <c r="K315" s="224"/>
      <c r="L315" s="229"/>
      <c r="M315" s="230"/>
      <c r="N315" s="231"/>
      <c r="O315" s="231"/>
      <c r="P315" s="231"/>
      <c r="Q315" s="231"/>
      <c r="R315" s="231"/>
      <c r="S315" s="231"/>
      <c r="T315" s="23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3" t="s">
        <v>146</v>
      </c>
      <c r="AU315" s="233" t="s">
        <v>84</v>
      </c>
      <c r="AV315" s="13" t="s">
        <v>84</v>
      </c>
      <c r="AW315" s="13" t="s">
        <v>34</v>
      </c>
      <c r="AX315" s="13" t="s">
        <v>73</v>
      </c>
      <c r="AY315" s="233" t="s">
        <v>135</v>
      </c>
    </row>
    <row r="316" s="14" customFormat="1">
      <c r="A316" s="14"/>
      <c r="B316" s="234"/>
      <c r="C316" s="235"/>
      <c r="D316" s="218" t="s">
        <v>146</v>
      </c>
      <c r="E316" s="236" t="s">
        <v>21</v>
      </c>
      <c r="F316" s="237" t="s">
        <v>148</v>
      </c>
      <c r="G316" s="235"/>
      <c r="H316" s="238">
        <v>5074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4" t="s">
        <v>146</v>
      </c>
      <c r="AU316" s="244" t="s">
        <v>84</v>
      </c>
      <c r="AV316" s="14" t="s">
        <v>142</v>
      </c>
      <c r="AW316" s="14" t="s">
        <v>34</v>
      </c>
      <c r="AX316" s="14" t="s">
        <v>81</v>
      </c>
      <c r="AY316" s="244" t="s">
        <v>135</v>
      </c>
    </row>
    <row r="317" s="2" customFormat="1" ht="16.5" customHeight="1">
      <c r="A317" s="39"/>
      <c r="B317" s="40"/>
      <c r="C317" s="205" t="s">
        <v>464</v>
      </c>
      <c r="D317" s="205" t="s">
        <v>137</v>
      </c>
      <c r="E317" s="206" t="s">
        <v>483</v>
      </c>
      <c r="F317" s="207" t="s">
        <v>484</v>
      </c>
      <c r="G317" s="208" t="s">
        <v>140</v>
      </c>
      <c r="H317" s="209">
        <v>5074</v>
      </c>
      <c r="I317" s="210"/>
      <c r="J317" s="211">
        <f>ROUND(I317*H317,2)</f>
        <v>0</v>
      </c>
      <c r="K317" s="207" t="s">
        <v>141</v>
      </c>
      <c r="L317" s="45"/>
      <c r="M317" s="212" t="s">
        <v>21</v>
      </c>
      <c r="N317" s="213" t="s">
        <v>44</v>
      </c>
      <c r="O317" s="85"/>
      <c r="P317" s="214">
        <f>O317*H317</f>
        <v>0</v>
      </c>
      <c r="Q317" s="214">
        <v>0</v>
      </c>
      <c r="R317" s="214">
        <f>Q317*H317</f>
        <v>0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142</v>
      </c>
      <c r="AT317" s="216" t="s">
        <v>137</v>
      </c>
      <c r="AU317" s="216" t="s">
        <v>84</v>
      </c>
      <c r="AY317" s="18" t="s">
        <v>135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81</v>
      </c>
      <c r="BK317" s="217">
        <f>ROUND(I317*H317,2)</f>
        <v>0</v>
      </c>
      <c r="BL317" s="18" t="s">
        <v>142</v>
      </c>
      <c r="BM317" s="216" t="s">
        <v>485</v>
      </c>
    </row>
    <row r="318" s="13" customFormat="1">
      <c r="A318" s="13"/>
      <c r="B318" s="223"/>
      <c r="C318" s="224"/>
      <c r="D318" s="218" t="s">
        <v>146</v>
      </c>
      <c r="E318" s="225" t="s">
        <v>21</v>
      </c>
      <c r="F318" s="226" t="s">
        <v>770</v>
      </c>
      <c r="G318" s="224"/>
      <c r="H318" s="227">
        <v>5074</v>
      </c>
      <c r="I318" s="228"/>
      <c r="J318" s="224"/>
      <c r="K318" s="224"/>
      <c r="L318" s="229"/>
      <c r="M318" s="230"/>
      <c r="N318" s="231"/>
      <c r="O318" s="231"/>
      <c r="P318" s="231"/>
      <c r="Q318" s="231"/>
      <c r="R318" s="231"/>
      <c r="S318" s="231"/>
      <c r="T318" s="23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3" t="s">
        <v>146</v>
      </c>
      <c r="AU318" s="233" t="s">
        <v>84</v>
      </c>
      <c r="AV318" s="13" t="s">
        <v>84</v>
      </c>
      <c r="AW318" s="13" t="s">
        <v>34</v>
      </c>
      <c r="AX318" s="13" t="s">
        <v>73</v>
      </c>
      <c r="AY318" s="233" t="s">
        <v>135</v>
      </c>
    </row>
    <row r="319" s="14" customFormat="1">
      <c r="A319" s="14"/>
      <c r="B319" s="234"/>
      <c r="C319" s="235"/>
      <c r="D319" s="218" t="s">
        <v>146</v>
      </c>
      <c r="E319" s="236" t="s">
        <v>21</v>
      </c>
      <c r="F319" s="237" t="s">
        <v>148</v>
      </c>
      <c r="G319" s="235"/>
      <c r="H319" s="238">
        <v>5074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4" t="s">
        <v>146</v>
      </c>
      <c r="AU319" s="244" t="s">
        <v>84</v>
      </c>
      <c r="AV319" s="14" t="s">
        <v>142</v>
      </c>
      <c r="AW319" s="14" t="s">
        <v>34</v>
      </c>
      <c r="AX319" s="14" t="s">
        <v>81</v>
      </c>
      <c r="AY319" s="244" t="s">
        <v>135</v>
      </c>
    </row>
    <row r="320" s="2" customFormat="1" ht="16.5" customHeight="1">
      <c r="A320" s="39"/>
      <c r="B320" s="40"/>
      <c r="C320" s="205" t="s">
        <v>471</v>
      </c>
      <c r="D320" s="205" t="s">
        <v>137</v>
      </c>
      <c r="E320" s="206" t="s">
        <v>487</v>
      </c>
      <c r="F320" s="207" t="s">
        <v>488</v>
      </c>
      <c r="G320" s="208" t="s">
        <v>474</v>
      </c>
      <c r="H320" s="209">
        <v>214.16</v>
      </c>
      <c r="I320" s="210"/>
      <c r="J320" s="211">
        <f>ROUND(I320*H320,2)</f>
        <v>0</v>
      </c>
      <c r="K320" s="207" t="s">
        <v>141</v>
      </c>
      <c r="L320" s="45"/>
      <c r="M320" s="212" t="s">
        <v>21</v>
      </c>
      <c r="N320" s="213" t="s">
        <v>44</v>
      </c>
      <c r="O320" s="85"/>
      <c r="P320" s="214">
        <f>O320*H320</f>
        <v>0</v>
      </c>
      <c r="Q320" s="214">
        <v>0</v>
      </c>
      <c r="R320" s="214">
        <f>Q320*H320</f>
        <v>0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142</v>
      </c>
      <c r="AT320" s="216" t="s">
        <v>137</v>
      </c>
      <c r="AU320" s="216" t="s">
        <v>84</v>
      </c>
      <c r="AY320" s="18" t="s">
        <v>135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81</v>
      </c>
      <c r="BK320" s="217">
        <f>ROUND(I320*H320,2)</f>
        <v>0</v>
      </c>
      <c r="BL320" s="18" t="s">
        <v>142</v>
      </c>
      <c r="BM320" s="216" t="s">
        <v>489</v>
      </c>
    </row>
    <row r="321" s="13" customFormat="1">
      <c r="A321" s="13"/>
      <c r="B321" s="223"/>
      <c r="C321" s="224"/>
      <c r="D321" s="218" t="s">
        <v>146</v>
      </c>
      <c r="E321" s="225" t="s">
        <v>21</v>
      </c>
      <c r="F321" s="226" t="s">
        <v>838</v>
      </c>
      <c r="G321" s="224"/>
      <c r="H321" s="227">
        <v>7.7000000000000002</v>
      </c>
      <c r="I321" s="228"/>
      <c r="J321" s="224"/>
      <c r="K321" s="224"/>
      <c r="L321" s="229"/>
      <c r="M321" s="230"/>
      <c r="N321" s="231"/>
      <c r="O321" s="231"/>
      <c r="P321" s="231"/>
      <c r="Q321" s="231"/>
      <c r="R321" s="231"/>
      <c r="S321" s="231"/>
      <c r="T321" s="23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3" t="s">
        <v>146</v>
      </c>
      <c r="AU321" s="233" t="s">
        <v>84</v>
      </c>
      <c r="AV321" s="13" t="s">
        <v>84</v>
      </c>
      <c r="AW321" s="13" t="s">
        <v>34</v>
      </c>
      <c r="AX321" s="13" t="s">
        <v>73</v>
      </c>
      <c r="AY321" s="233" t="s">
        <v>135</v>
      </c>
    </row>
    <row r="322" s="13" customFormat="1">
      <c r="A322" s="13"/>
      <c r="B322" s="223"/>
      <c r="C322" s="224"/>
      <c r="D322" s="218" t="s">
        <v>146</v>
      </c>
      <c r="E322" s="225" t="s">
        <v>21</v>
      </c>
      <c r="F322" s="226" t="s">
        <v>839</v>
      </c>
      <c r="G322" s="224"/>
      <c r="H322" s="227">
        <v>1</v>
      </c>
      <c r="I322" s="228"/>
      <c r="J322" s="224"/>
      <c r="K322" s="224"/>
      <c r="L322" s="229"/>
      <c r="M322" s="230"/>
      <c r="N322" s="231"/>
      <c r="O322" s="231"/>
      <c r="P322" s="231"/>
      <c r="Q322" s="231"/>
      <c r="R322" s="231"/>
      <c r="S322" s="231"/>
      <c r="T322" s="23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3" t="s">
        <v>146</v>
      </c>
      <c r="AU322" s="233" t="s">
        <v>84</v>
      </c>
      <c r="AV322" s="13" t="s">
        <v>84</v>
      </c>
      <c r="AW322" s="13" t="s">
        <v>34</v>
      </c>
      <c r="AX322" s="13" t="s">
        <v>73</v>
      </c>
      <c r="AY322" s="233" t="s">
        <v>135</v>
      </c>
    </row>
    <row r="323" s="13" customFormat="1">
      <c r="A323" s="13"/>
      <c r="B323" s="223"/>
      <c r="C323" s="224"/>
      <c r="D323" s="218" t="s">
        <v>146</v>
      </c>
      <c r="E323" s="225" t="s">
        <v>21</v>
      </c>
      <c r="F323" s="226" t="s">
        <v>840</v>
      </c>
      <c r="G323" s="224"/>
      <c r="H323" s="227">
        <v>202.96000000000001</v>
      </c>
      <c r="I323" s="228"/>
      <c r="J323" s="224"/>
      <c r="K323" s="224"/>
      <c r="L323" s="229"/>
      <c r="M323" s="230"/>
      <c r="N323" s="231"/>
      <c r="O323" s="231"/>
      <c r="P323" s="231"/>
      <c r="Q323" s="231"/>
      <c r="R323" s="231"/>
      <c r="S323" s="231"/>
      <c r="T323" s="23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3" t="s">
        <v>146</v>
      </c>
      <c r="AU323" s="233" t="s">
        <v>84</v>
      </c>
      <c r="AV323" s="13" t="s">
        <v>84</v>
      </c>
      <c r="AW323" s="13" t="s">
        <v>34</v>
      </c>
      <c r="AX323" s="13" t="s">
        <v>73</v>
      </c>
      <c r="AY323" s="233" t="s">
        <v>135</v>
      </c>
    </row>
    <row r="324" s="13" customFormat="1">
      <c r="A324" s="13"/>
      <c r="B324" s="223"/>
      <c r="C324" s="224"/>
      <c r="D324" s="218" t="s">
        <v>146</v>
      </c>
      <c r="E324" s="225" t="s">
        <v>21</v>
      </c>
      <c r="F324" s="226" t="s">
        <v>841</v>
      </c>
      <c r="G324" s="224"/>
      <c r="H324" s="227">
        <v>2.5</v>
      </c>
      <c r="I324" s="228"/>
      <c r="J324" s="224"/>
      <c r="K324" s="224"/>
      <c r="L324" s="229"/>
      <c r="M324" s="230"/>
      <c r="N324" s="231"/>
      <c r="O324" s="231"/>
      <c r="P324" s="231"/>
      <c r="Q324" s="231"/>
      <c r="R324" s="231"/>
      <c r="S324" s="231"/>
      <c r="T324" s="23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3" t="s">
        <v>146</v>
      </c>
      <c r="AU324" s="233" t="s">
        <v>84</v>
      </c>
      <c r="AV324" s="13" t="s">
        <v>84</v>
      </c>
      <c r="AW324" s="13" t="s">
        <v>34</v>
      </c>
      <c r="AX324" s="13" t="s">
        <v>73</v>
      </c>
      <c r="AY324" s="233" t="s">
        <v>135</v>
      </c>
    </row>
    <row r="325" s="14" customFormat="1">
      <c r="A325" s="14"/>
      <c r="B325" s="234"/>
      <c r="C325" s="235"/>
      <c r="D325" s="218" t="s">
        <v>146</v>
      </c>
      <c r="E325" s="236" t="s">
        <v>21</v>
      </c>
      <c r="F325" s="237" t="s">
        <v>148</v>
      </c>
      <c r="G325" s="235"/>
      <c r="H325" s="238">
        <v>214.16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4" t="s">
        <v>146</v>
      </c>
      <c r="AU325" s="244" t="s">
        <v>84</v>
      </c>
      <c r="AV325" s="14" t="s">
        <v>142</v>
      </c>
      <c r="AW325" s="14" t="s">
        <v>34</v>
      </c>
      <c r="AX325" s="14" t="s">
        <v>81</v>
      </c>
      <c r="AY325" s="244" t="s">
        <v>135</v>
      </c>
    </row>
    <row r="326" s="2" customFormat="1" ht="16.5" customHeight="1">
      <c r="A326" s="39"/>
      <c r="B326" s="40"/>
      <c r="C326" s="205" t="s">
        <v>477</v>
      </c>
      <c r="D326" s="205" t="s">
        <v>137</v>
      </c>
      <c r="E326" s="206" t="s">
        <v>495</v>
      </c>
      <c r="F326" s="207" t="s">
        <v>496</v>
      </c>
      <c r="G326" s="208" t="s">
        <v>497</v>
      </c>
      <c r="H326" s="209">
        <v>0.50700000000000001</v>
      </c>
      <c r="I326" s="210"/>
      <c r="J326" s="211">
        <f>ROUND(I326*H326,2)</f>
        <v>0</v>
      </c>
      <c r="K326" s="207" t="s">
        <v>141</v>
      </c>
      <c r="L326" s="45"/>
      <c r="M326" s="212" t="s">
        <v>21</v>
      </c>
      <c r="N326" s="213" t="s">
        <v>44</v>
      </c>
      <c r="O326" s="85"/>
      <c r="P326" s="214">
        <f>O326*H326</f>
        <v>0</v>
      </c>
      <c r="Q326" s="214">
        <v>0</v>
      </c>
      <c r="R326" s="214">
        <f>Q326*H326</f>
        <v>0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142</v>
      </c>
      <c r="AT326" s="216" t="s">
        <v>137</v>
      </c>
      <c r="AU326" s="216" t="s">
        <v>84</v>
      </c>
      <c r="AY326" s="18" t="s">
        <v>135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81</v>
      </c>
      <c r="BK326" s="217">
        <f>ROUND(I326*H326,2)</f>
        <v>0</v>
      </c>
      <c r="BL326" s="18" t="s">
        <v>142</v>
      </c>
      <c r="BM326" s="216" t="s">
        <v>498</v>
      </c>
    </row>
    <row r="327" s="2" customFormat="1">
      <c r="A327" s="39"/>
      <c r="B327" s="40"/>
      <c r="C327" s="41"/>
      <c r="D327" s="218" t="s">
        <v>144</v>
      </c>
      <c r="E327" s="41"/>
      <c r="F327" s="219" t="s">
        <v>499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144</v>
      </c>
      <c r="AU327" s="18" t="s">
        <v>84</v>
      </c>
    </row>
    <row r="328" s="13" customFormat="1">
      <c r="A328" s="13"/>
      <c r="B328" s="223"/>
      <c r="C328" s="224"/>
      <c r="D328" s="218" t="s">
        <v>146</v>
      </c>
      <c r="E328" s="225" t="s">
        <v>21</v>
      </c>
      <c r="F328" s="226" t="s">
        <v>842</v>
      </c>
      <c r="G328" s="224"/>
      <c r="H328" s="227">
        <v>0.50700000000000001</v>
      </c>
      <c r="I328" s="228"/>
      <c r="J328" s="224"/>
      <c r="K328" s="224"/>
      <c r="L328" s="229"/>
      <c r="M328" s="230"/>
      <c r="N328" s="231"/>
      <c r="O328" s="231"/>
      <c r="P328" s="231"/>
      <c r="Q328" s="231"/>
      <c r="R328" s="231"/>
      <c r="S328" s="231"/>
      <c r="T328" s="23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3" t="s">
        <v>146</v>
      </c>
      <c r="AU328" s="233" t="s">
        <v>84</v>
      </c>
      <c r="AV328" s="13" t="s">
        <v>84</v>
      </c>
      <c r="AW328" s="13" t="s">
        <v>34</v>
      </c>
      <c r="AX328" s="13" t="s">
        <v>73</v>
      </c>
      <c r="AY328" s="233" t="s">
        <v>135</v>
      </c>
    </row>
    <row r="329" s="14" customFormat="1">
      <c r="A329" s="14"/>
      <c r="B329" s="234"/>
      <c r="C329" s="235"/>
      <c r="D329" s="218" t="s">
        <v>146</v>
      </c>
      <c r="E329" s="236" t="s">
        <v>21</v>
      </c>
      <c r="F329" s="237" t="s">
        <v>148</v>
      </c>
      <c r="G329" s="235"/>
      <c r="H329" s="238">
        <v>0.50700000000000001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4" t="s">
        <v>146</v>
      </c>
      <c r="AU329" s="244" t="s">
        <v>84</v>
      </c>
      <c r="AV329" s="14" t="s">
        <v>142</v>
      </c>
      <c r="AW329" s="14" t="s">
        <v>34</v>
      </c>
      <c r="AX329" s="14" t="s">
        <v>81</v>
      </c>
      <c r="AY329" s="244" t="s">
        <v>135</v>
      </c>
    </row>
    <row r="330" s="2" customFormat="1" ht="16.5" customHeight="1">
      <c r="A330" s="39"/>
      <c r="B330" s="40"/>
      <c r="C330" s="205" t="s">
        <v>482</v>
      </c>
      <c r="D330" s="205" t="s">
        <v>137</v>
      </c>
      <c r="E330" s="206" t="s">
        <v>502</v>
      </c>
      <c r="F330" s="207" t="s">
        <v>503</v>
      </c>
      <c r="G330" s="208" t="s">
        <v>474</v>
      </c>
      <c r="H330" s="209">
        <v>214.16</v>
      </c>
      <c r="I330" s="210"/>
      <c r="J330" s="211">
        <f>ROUND(I330*H330,2)</f>
        <v>0</v>
      </c>
      <c r="K330" s="207" t="s">
        <v>141</v>
      </c>
      <c r="L330" s="45"/>
      <c r="M330" s="212" t="s">
        <v>21</v>
      </c>
      <c r="N330" s="213" t="s">
        <v>44</v>
      </c>
      <c r="O330" s="85"/>
      <c r="P330" s="214">
        <f>O330*H330</f>
        <v>0</v>
      </c>
      <c r="Q330" s="214">
        <v>0</v>
      </c>
      <c r="R330" s="214">
        <f>Q330*H330</f>
        <v>0</v>
      </c>
      <c r="S330" s="214">
        <v>0</v>
      </c>
      <c r="T330" s="21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6" t="s">
        <v>142</v>
      </c>
      <c r="AT330" s="216" t="s">
        <v>137</v>
      </c>
      <c r="AU330" s="216" t="s">
        <v>84</v>
      </c>
      <c r="AY330" s="18" t="s">
        <v>135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8" t="s">
        <v>81</v>
      </c>
      <c r="BK330" s="217">
        <f>ROUND(I330*H330,2)</f>
        <v>0</v>
      </c>
      <c r="BL330" s="18" t="s">
        <v>142</v>
      </c>
      <c r="BM330" s="216" t="s">
        <v>504</v>
      </c>
    </row>
    <row r="331" s="2" customFormat="1">
      <c r="A331" s="39"/>
      <c r="B331" s="40"/>
      <c r="C331" s="41"/>
      <c r="D331" s="218" t="s">
        <v>144</v>
      </c>
      <c r="E331" s="41"/>
      <c r="F331" s="219" t="s">
        <v>505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144</v>
      </c>
      <c r="AU331" s="18" t="s">
        <v>84</v>
      </c>
    </row>
    <row r="332" s="13" customFormat="1">
      <c r="A332" s="13"/>
      <c r="B332" s="223"/>
      <c r="C332" s="224"/>
      <c r="D332" s="218" t="s">
        <v>146</v>
      </c>
      <c r="E332" s="225" t="s">
        <v>21</v>
      </c>
      <c r="F332" s="226" t="s">
        <v>843</v>
      </c>
      <c r="G332" s="224"/>
      <c r="H332" s="227">
        <v>214.16</v>
      </c>
      <c r="I332" s="228"/>
      <c r="J332" s="224"/>
      <c r="K332" s="224"/>
      <c r="L332" s="229"/>
      <c r="M332" s="230"/>
      <c r="N332" s="231"/>
      <c r="O332" s="231"/>
      <c r="P332" s="231"/>
      <c r="Q332" s="231"/>
      <c r="R332" s="231"/>
      <c r="S332" s="231"/>
      <c r="T332" s="23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3" t="s">
        <v>146</v>
      </c>
      <c r="AU332" s="233" t="s">
        <v>84</v>
      </c>
      <c r="AV332" s="13" t="s">
        <v>84</v>
      </c>
      <c r="AW332" s="13" t="s">
        <v>34</v>
      </c>
      <c r="AX332" s="13" t="s">
        <v>73</v>
      </c>
      <c r="AY332" s="233" t="s">
        <v>135</v>
      </c>
    </row>
    <row r="333" s="14" customFormat="1">
      <c r="A333" s="14"/>
      <c r="B333" s="234"/>
      <c r="C333" s="235"/>
      <c r="D333" s="218" t="s">
        <v>146</v>
      </c>
      <c r="E333" s="236" t="s">
        <v>21</v>
      </c>
      <c r="F333" s="237" t="s">
        <v>148</v>
      </c>
      <c r="G333" s="235"/>
      <c r="H333" s="238">
        <v>214.16</v>
      </c>
      <c r="I333" s="239"/>
      <c r="J333" s="235"/>
      <c r="K333" s="235"/>
      <c r="L333" s="240"/>
      <c r="M333" s="241"/>
      <c r="N333" s="242"/>
      <c r="O333" s="242"/>
      <c r="P333" s="242"/>
      <c r="Q333" s="242"/>
      <c r="R333" s="242"/>
      <c r="S333" s="242"/>
      <c r="T333" s="24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4" t="s">
        <v>146</v>
      </c>
      <c r="AU333" s="244" t="s">
        <v>84</v>
      </c>
      <c r="AV333" s="14" t="s">
        <v>142</v>
      </c>
      <c r="AW333" s="14" t="s">
        <v>34</v>
      </c>
      <c r="AX333" s="14" t="s">
        <v>81</v>
      </c>
      <c r="AY333" s="244" t="s">
        <v>135</v>
      </c>
    </row>
    <row r="334" s="2" customFormat="1" ht="16.5" customHeight="1">
      <c r="A334" s="39"/>
      <c r="B334" s="40"/>
      <c r="C334" s="205" t="s">
        <v>486</v>
      </c>
      <c r="D334" s="205" t="s">
        <v>137</v>
      </c>
      <c r="E334" s="206" t="s">
        <v>508</v>
      </c>
      <c r="F334" s="207" t="s">
        <v>509</v>
      </c>
      <c r="G334" s="208" t="s">
        <v>474</v>
      </c>
      <c r="H334" s="209">
        <v>1927.4400000000001</v>
      </c>
      <c r="I334" s="210"/>
      <c r="J334" s="211">
        <f>ROUND(I334*H334,2)</f>
        <v>0</v>
      </c>
      <c r="K334" s="207" t="s">
        <v>141</v>
      </c>
      <c r="L334" s="45"/>
      <c r="M334" s="212" t="s">
        <v>21</v>
      </c>
      <c r="N334" s="213" t="s">
        <v>44</v>
      </c>
      <c r="O334" s="85"/>
      <c r="P334" s="214">
        <f>O334*H334</f>
        <v>0</v>
      </c>
      <c r="Q334" s="214">
        <v>0</v>
      </c>
      <c r="R334" s="214">
        <f>Q334*H334</f>
        <v>0</v>
      </c>
      <c r="S334" s="214">
        <v>0</v>
      </c>
      <c r="T334" s="21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6" t="s">
        <v>142</v>
      </c>
      <c r="AT334" s="216" t="s">
        <v>137</v>
      </c>
      <c r="AU334" s="216" t="s">
        <v>84</v>
      </c>
      <c r="AY334" s="18" t="s">
        <v>135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8" t="s">
        <v>81</v>
      </c>
      <c r="BK334" s="217">
        <f>ROUND(I334*H334,2)</f>
        <v>0</v>
      </c>
      <c r="BL334" s="18" t="s">
        <v>142</v>
      </c>
      <c r="BM334" s="216" t="s">
        <v>510</v>
      </c>
    </row>
    <row r="335" s="2" customFormat="1">
      <c r="A335" s="39"/>
      <c r="B335" s="40"/>
      <c r="C335" s="41"/>
      <c r="D335" s="218" t="s">
        <v>144</v>
      </c>
      <c r="E335" s="41"/>
      <c r="F335" s="219" t="s">
        <v>505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144</v>
      </c>
      <c r="AU335" s="18" t="s">
        <v>84</v>
      </c>
    </row>
    <row r="336" s="13" customFormat="1">
      <c r="A336" s="13"/>
      <c r="B336" s="223"/>
      <c r="C336" s="224"/>
      <c r="D336" s="218" t="s">
        <v>146</v>
      </c>
      <c r="E336" s="225" t="s">
        <v>21</v>
      </c>
      <c r="F336" s="226" t="s">
        <v>844</v>
      </c>
      <c r="G336" s="224"/>
      <c r="H336" s="227">
        <v>1927.4400000000001</v>
      </c>
      <c r="I336" s="228"/>
      <c r="J336" s="224"/>
      <c r="K336" s="224"/>
      <c r="L336" s="229"/>
      <c r="M336" s="230"/>
      <c r="N336" s="231"/>
      <c r="O336" s="231"/>
      <c r="P336" s="231"/>
      <c r="Q336" s="231"/>
      <c r="R336" s="231"/>
      <c r="S336" s="231"/>
      <c r="T336" s="23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3" t="s">
        <v>146</v>
      </c>
      <c r="AU336" s="233" t="s">
        <v>84</v>
      </c>
      <c r="AV336" s="13" t="s">
        <v>84</v>
      </c>
      <c r="AW336" s="13" t="s">
        <v>34</v>
      </c>
      <c r="AX336" s="13" t="s">
        <v>73</v>
      </c>
      <c r="AY336" s="233" t="s">
        <v>135</v>
      </c>
    </row>
    <row r="337" s="14" customFormat="1">
      <c r="A337" s="14"/>
      <c r="B337" s="234"/>
      <c r="C337" s="235"/>
      <c r="D337" s="218" t="s">
        <v>146</v>
      </c>
      <c r="E337" s="236" t="s">
        <v>21</v>
      </c>
      <c r="F337" s="237" t="s">
        <v>148</v>
      </c>
      <c r="G337" s="235"/>
      <c r="H337" s="238">
        <v>1927.4400000000001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4" t="s">
        <v>146</v>
      </c>
      <c r="AU337" s="244" t="s">
        <v>84</v>
      </c>
      <c r="AV337" s="14" t="s">
        <v>142</v>
      </c>
      <c r="AW337" s="14" t="s">
        <v>34</v>
      </c>
      <c r="AX337" s="14" t="s">
        <v>81</v>
      </c>
      <c r="AY337" s="244" t="s">
        <v>135</v>
      </c>
    </row>
    <row r="338" s="12" customFormat="1" ht="22.8" customHeight="1">
      <c r="A338" s="12"/>
      <c r="B338" s="189"/>
      <c r="C338" s="190"/>
      <c r="D338" s="191" t="s">
        <v>72</v>
      </c>
      <c r="E338" s="203" t="s">
        <v>153</v>
      </c>
      <c r="F338" s="203" t="s">
        <v>512</v>
      </c>
      <c r="G338" s="190"/>
      <c r="H338" s="190"/>
      <c r="I338" s="193"/>
      <c r="J338" s="204">
        <f>BK338</f>
        <v>0</v>
      </c>
      <c r="K338" s="190"/>
      <c r="L338" s="195"/>
      <c r="M338" s="196"/>
      <c r="N338" s="197"/>
      <c r="O338" s="197"/>
      <c r="P338" s="198">
        <f>SUM(P339:P365)</f>
        <v>0</v>
      </c>
      <c r="Q338" s="197"/>
      <c r="R338" s="198">
        <f>SUM(R339:R365)</f>
        <v>0.55120000000000002</v>
      </c>
      <c r="S338" s="197"/>
      <c r="T338" s="199">
        <f>SUM(T339:T365)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0" t="s">
        <v>81</v>
      </c>
      <c r="AT338" s="201" t="s">
        <v>72</v>
      </c>
      <c r="AU338" s="201" t="s">
        <v>81</v>
      </c>
      <c r="AY338" s="200" t="s">
        <v>135</v>
      </c>
      <c r="BK338" s="202">
        <f>SUM(BK339:BK365)</f>
        <v>0</v>
      </c>
    </row>
    <row r="339" s="2" customFormat="1">
      <c r="A339" s="39"/>
      <c r="B339" s="40"/>
      <c r="C339" s="205" t="s">
        <v>494</v>
      </c>
      <c r="D339" s="205" t="s">
        <v>137</v>
      </c>
      <c r="E339" s="206" t="s">
        <v>514</v>
      </c>
      <c r="F339" s="207" t="s">
        <v>515</v>
      </c>
      <c r="G339" s="208" t="s">
        <v>167</v>
      </c>
      <c r="H339" s="209">
        <v>24</v>
      </c>
      <c r="I339" s="210"/>
      <c r="J339" s="211">
        <f>ROUND(I339*H339,2)</f>
        <v>0</v>
      </c>
      <c r="K339" s="207" t="s">
        <v>141</v>
      </c>
      <c r="L339" s="45"/>
      <c r="M339" s="212" t="s">
        <v>21</v>
      </c>
      <c r="N339" s="213" t="s">
        <v>44</v>
      </c>
      <c r="O339" s="85"/>
      <c r="P339" s="214">
        <f>O339*H339</f>
        <v>0</v>
      </c>
      <c r="Q339" s="214">
        <v>0</v>
      </c>
      <c r="R339" s="214">
        <f>Q339*H339</f>
        <v>0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142</v>
      </c>
      <c r="AT339" s="216" t="s">
        <v>137</v>
      </c>
      <c r="AU339" s="216" t="s">
        <v>84</v>
      </c>
      <c r="AY339" s="18" t="s">
        <v>135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81</v>
      </c>
      <c r="BK339" s="217">
        <f>ROUND(I339*H339,2)</f>
        <v>0</v>
      </c>
      <c r="BL339" s="18" t="s">
        <v>142</v>
      </c>
      <c r="BM339" s="216" t="s">
        <v>516</v>
      </c>
    </row>
    <row r="340" s="2" customFormat="1">
      <c r="A340" s="39"/>
      <c r="B340" s="40"/>
      <c r="C340" s="41"/>
      <c r="D340" s="218" t="s">
        <v>144</v>
      </c>
      <c r="E340" s="41"/>
      <c r="F340" s="219" t="s">
        <v>517</v>
      </c>
      <c r="G340" s="41"/>
      <c r="H340" s="41"/>
      <c r="I340" s="220"/>
      <c r="J340" s="41"/>
      <c r="K340" s="41"/>
      <c r="L340" s="45"/>
      <c r="M340" s="221"/>
      <c r="N340" s="222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144</v>
      </c>
      <c r="AU340" s="18" t="s">
        <v>84</v>
      </c>
    </row>
    <row r="341" s="13" customFormat="1">
      <c r="A341" s="13"/>
      <c r="B341" s="223"/>
      <c r="C341" s="224"/>
      <c r="D341" s="218" t="s">
        <v>146</v>
      </c>
      <c r="E341" s="225" t="s">
        <v>21</v>
      </c>
      <c r="F341" s="226" t="s">
        <v>845</v>
      </c>
      <c r="G341" s="224"/>
      <c r="H341" s="227">
        <v>24</v>
      </c>
      <c r="I341" s="228"/>
      <c r="J341" s="224"/>
      <c r="K341" s="224"/>
      <c r="L341" s="229"/>
      <c r="M341" s="230"/>
      <c r="N341" s="231"/>
      <c r="O341" s="231"/>
      <c r="P341" s="231"/>
      <c r="Q341" s="231"/>
      <c r="R341" s="231"/>
      <c r="S341" s="231"/>
      <c r="T341" s="23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3" t="s">
        <v>146</v>
      </c>
      <c r="AU341" s="233" t="s">
        <v>84</v>
      </c>
      <c r="AV341" s="13" t="s">
        <v>84</v>
      </c>
      <c r="AW341" s="13" t="s">
        <v>34</v>
      </c>
      <c r="AX341" s="13" t="s">
        <v>81</v>
      </c>
      <c r="AY341" s="233" t="s">
        <v>135</v>
      </c>
    </row>
    <row r="342" s="2" customFormat="1" ht="16.5" customHeight="1">
      <c r="A342" s="39"/>
      <c r="B342" s="40"/>
      <c r="C342" s="245" t="s">
        <v>501</v>
      </c>
      <c r="D342" s="245" t="s">
        <v>274</v>
      </c>
      <c r="E342" s="246" t="s">
        <v>520</v>
      </c>
      <c r="F342" s="247" t="s">
        <v>521</v>
      </c>
      <c r="G342" s="248" t="s">
        <v>474</v>
      </c>
      <c r="H342" s="249">
        <v>0.84799999999999998</v>
      </c>
      <c r="I342" s="250"/>
      <c r="J342" s="251">
        <f>ROUND(I342*H342,2)</f>
        <v>0</v>
      </c>
      <c r="K342" s="247" t="s">
        <v>21</v>
      </c>
      <c r="L342" s="252"/>
      <c r="M342" s="253" t="s">
        <v>21</v>
      </c>
      <c r="N342" s="254" t="s">
        <v>44</v>
      </c>
      <c r="O342" s="85"/>
      <c r="P342" s="214">
        <f>O342*H342</f>
        <v>0</v>
      </c>
      <c r="Q342" s="214">
        <v>0.65000000000000002</v>
      </c>
      <c r="R342" s="214">
        <f>Q342*H342</f>
        <v>0.55120000000000002</v>
      </c>
      <c r="S342" s="214">
        <v>0</v>
      </c>
      <c r="T342" s="21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181</v>
      </c>
      <c r="AT342" s="216" t="s">
        <v>274</v>
      </c>
      <c r="AU342" s="216" t="s">
        <v>84</v>
      </c>
      <c r="AY342" s="18" t="s">
        <v>135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81</v>
      </c>
      <c r="BK342" s="217">
        <f>ROUND(I342*H342,2)</f>
        <v>0</v>
      </c>
      <c r="BL342" s="18" t="s">
        <v>142</v>
      </c>
      <c r="BM342" s="216" t="s">
        <v>522</v>
      </c>
    </row>
    <row r="343" s="13" customFormat="1">
      <c r="A343" s="13"/>
      <c r="B343" s="223"/>
      <c r="C343" s="224"/>
      <c r="D343" s="218" t="s">
        <v>146</v>
      </c>
      <c r="E343" s="225" t="s">
        <v>21</v>
      </c>
      <c r="F343" s="226" t="s">
        <v>846</v>
      </c>
      <c r="G343" s="224"/>
      <c r="H343" s="227">
        <v>0.56499999999999995</v>
      </c>
      <c r="I343" s="228"/>
      <c r="J343" s="224"/>
      <c r="K343" s="224"/>
      <c r="L343" s="229"/>
      <c r="M343" s="230"/>
      <c r="N343" s="231"/>
      <c r="O343" s="231"/>
      <c r="P343" s="231"/>
      <c r="Q343" s="231"/>
      <c r="R343" s="231"/>
      <c r="S343" s="231"/>
      <c r="T343" s="23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3" t="s">
        <v>146</v>
      </c>
      <c r="AU343" s="233" t="s">
        <v>84</v>
      </c>
      <c r="AV343" s="13" t="s">
        <v>84</v>
      </c>
      <c r="AW343" s="13" t="s">
        <v>34</v>
      </c>
      <c r="AX343" s="13" t="s">
        <v>73</v>
      </c>
      <c r="AY343" s="233" t="s">
        <v>135</v>
      </c>
    </row>
    <row r="344" s="14" customFormat="1">
      <c r="A344" s="14"/>
      <c r="B344" s="234"/>
      <c r="C344" s="235"/>
      <c r="D344" s="218" t="s">
        <v>146</v>
      </c>
      <c r="E344" s="236" t="s">
        <v>21</v>
      </c>
      <c r="F344" s="237" t="s">
        <v>148</v>
      </c>
      <c r="G344" s="235"/>
      <c r="H344" s="238">
        <v>0.56499999999999995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4" t="s">
        <v>146</v>
      </c>
      <c r="AU344" s="244" t="s">
        <v>84</v>
      </c>
      <c r="AV344" s="14" t="s">
        <v>142</v>
      </c>
      <c r="AW344" s="14" t="s">
        <v>34</v>
      </c>
      <c r="AX344" s="14" t="s">
        <v>81</v>
      </c>
      <c r="AY344" s="244" t="s">
        <v>135</v>
      </c>
    </row>
    <row r="345" s="13" customFormat="1">
      <c r="A345" s="13"/>
      <c r="B345" s="223"/>
      <c r="C345" s="224"/>
      <c r="D345" s="218" t="s">
        <v>146</v>
      </c>
      <c r="E345" s="224"/>
      <c r="F345" s="226" t="s">
        <v>847</v>
      </c>
      <c r="G345" s="224"/>
      <c r="H345" s="227">
        <v>0.84799999999999998</v>
      </c>
      <c r="I345" s="228"/>
      <c r="J345" s="224"/>
      <c r="K345" s="224"/>
      <c r="L345" s="229"/>
      <c r="M345" s="230"/>
      <c r="N345" s="231"/>
      <c r="O345" s="231"/>
      <c r="P345" s="231"/>
      <c r="Q345" s="231"/>
      <c r="R345" s="231"/>
      <c r="S345" s="231"/>
      <c r="T345" s="23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3" t="s">
        <v>146</v>
      </c>
      <c r="AU345" s="233" t="s">
        <v>84</v>
      </c>
      <c r="AV345" s="13" t="s">
        <v>84</v>
      </c>
      <c r="AW345" s="13" t="s">
        <v>4</v>
      </c>
      <c r="AX345" s="13" t="s">
        <v>81</v>
      </c>
      <c r="AY345" s="233" t="s">
        <v>135</v>
      </c>
    </row>
    <row r="346" s="2" customFormat="1">
      <c r="A346" s="39"/>
      <c r="B346" s="40"/>
      <c r="C346" s="205" t="s">
        <v>507</v>
      </c>
      <c r="D346" s="205" t="s">
        <v>137</v>
      </c>
      <c r="E346" s="206" t="s">
        <v>526</v>
      </c>
      <c r="F346" s="207" t="s">
        <v>527</v>
      </c>
      <c r="G346" s="208" t="s">
        <v>167</v>
      </c>
      <c r="H346" s="209">
        <v>266.5</v>
      </c>
      <c r="I346" s="210"/>
      <c r="J346" s="211">
        <f>ROUND(I346*H346,2)</f>
        <v>0</v>
      </c>
      <c r="K346" s="207" t="s">
        <v>21</v>
      </c>
      <c r="L346" s="45"/>
      <c r="M346" s="212" t="s">
        <v>21</v>
      </c>
      <c r="N346" s="213" t="s">
        <v>44</v>
      </c>
      <c r="O346" s="85"/>
      <c r="P346" s="214">
        <f>O346*H346</f>
        <v>0</v>
      </c>
      <c r="Q346" s="214">
        <v>0</v>
      </c>
      <c r="R346" s="214">
        <f>Q346*H346</f>
        <v>0</v>
      </c>
      <c r="S346" s="214">
        <v>0</v>
      </c>
      <c r="T346" s="21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142</v>
      </c>
      <c r="AT346" s="216" t="s">
        <v>137</v>
      </c>
      <c r="AU346" s="216" t="s">
        <v>84</v>
      </c>
      <c r="AY346" s="18" t="s">
        <v>135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81</v>
      </c>
      <c r="BK346" s="217">
        <f>ROUND(I346*H346,2)</f>
        <v>0</v>
      </c>
      <c r="BL346" s="18" t="s">
        <v>142</v>
      </c>
      <c r="BM346" s="216" t="s">
        <v>528</v>
      </c>
    </row>
    <row r="347" s="13" customFormat="1">
      <c r="A347" s="13"/>
      <c r="B347" s="223"/>
      <c r="C347" s="224"/>
      <c r="D347" s="218" t="s">
        <v>146</v>
      </c>
      <c r="E347" s="225" t="s">
        <v>21</v>
      </c>
      <c r="F347" s="226" t="s">
        <v>848</v>
      </c>
      <c r="G347" s="224"/>
      <c r="H347" s="227">
        <v>238.5</v>
      </c>
      <c r="I347" s="228"/>
      <c r="J347" s="224"/>
      <c r="K347" s="224"/>
      <c r="L347" s="229"/>
      <c r="M347" s="230"/>
      <c r="N347" s="231"/>
      <c r="O347" s="231"/>
      <c r="P347" s="231"/>
      <c r="Q347" s="231"/>
      <c r="R347" s="231"/>
      <c r="S347" s="231"/>
      <c r="T347" s="23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3" t="s">
        <v>146</v>
      </c>
      <c r="AU347" s="233" t="s">
        <v>84</v>
      </c>
      <c r="AV347" s="13" t="s">
        <v>84</v>
      </c>
      <c r="AW347" s="13" t="s">
        <v>34</v>
      </c>
      <c r="AX347" s="13" t="s">
        <v>73</v>
      </c>
      <c r="AY347" s="233" t="s">
        <v>135</v>
      </c>
    </row>
    <row r="348" s="13" customFormat="1">
      <c r="A348" s="13"/>
      <c r="B348" s="223"/>
      <c r="C348" s="224"/>
      <c r="D348" s="218" t="s">
        <v>146</v>
      </c>
      <c r="E348" s="225" t="s">
        <v>21</v>
      </c>
      <c r="F348" s="226" t="s">
        <v>849</v>
      </c>
      <c r="G348" s="224"/>
      <c r="H348" s="227">
        <v>28</v>
      </c>
      <c r="I348" s="228"/>
      <c r="J348" s="224"/>
      <c r="K348" s="224"/>
      <c r="L348" s="229"/>
      <c r="M348" s="230"/>
      <c r="N348" s="231"/>
      <c r="O348" s="231"/>
      <c r="P348" s="231"/>
      <c r="Q348" s="231"/>
      <c r="R348" s="231"/>
      <c r="S348" s="231"/>
      <c r="T348" s="23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3" t="s">
        <v>146</v>
      </c>
      <c r="AU348" s="233" t="s">
        <v>84</v>
      </c>
      <c r="AV348" s="13" t="s">
        <v>84</v>
      </c>
      <c r="AW348" s="13" t="s">
        <v>34</v>
      </c>
      <c r="AX348" s="13" t="s">
        <v>73</v>
      </c>
      <c r="AY348" s="233" t="s">
        <v>135</v>
      </c>
    </row>
    <row r="349" s="14" customFormat="1">
      <c r="A349" s="14"/>
      <c r="B349" s="234"/>
      <c r="C349" s="235"/>
      <c r="D349" s="218" t="s">
        <v>146</v>
      </c>
      <c r="E349" s="236" t="s">
        <v>21</v>
      </c>
      <c r="F349" s="237" t="s">
        <v>148</v>
      </c>
      <c r="G349" s="235"/>
      <c r="H349" s="238">
        <v>266.5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4" t="s">
        <v>146</v>
      </c>
      <c r="AU349" s="244" t="s">
        <v>84</v>
      </c>
      <c r="AV349" s="14" t="s">
        <v>142</v>
      </c>
      <c r="AW349" s="14" t="s">
        <v>34</v>
      </c>
      <c r="AX349" s="14" t="s">
        <v>81</v>
      </c>
      <c r="AY349" s="244" t="s">
        <v>135</v>
      </c>
    </row>
    <row r="350" s="2" customFormat="1" ht="16.5" customHeight="1">
      <c r="A350" s="39"/>
      <c r="B350" s="40"/>
      <c r="C350" s="245" t="s">
        <v>513</v>
      </c>
      <c r="D350" s="245" t="s">
        <v>274</v>
      </c>
      <c r="E350" s="246" t="s">
        <v>532</v>
      </c>
      <c r="F350" s="247" t="s">
        <v>533</v>
      </c>
      <c r="G350" s="248" t="s">
        <v>167</v>
      </c>
      <c r="H350" s="249">
        <v>266.5</v>
      </c>
      <c r="I350" s="250"/>
      <c r="J350" s="251">
        <f>ROUND(I350*H350,2)</f>
        <v>0</v>
      </c>
      <c r="K350" s="247" t="s">
        <v>21</v>
      </c>
      <c r="L350" s="252"/>
      <c r="M350" s="253" t="s">
        <v>21</v>
      </c>
      <c r="N350" s="254" t="s">
        <v>44</v>
      </c>
      <c r="O350" s="85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181</v>
      </c>
      <c r="AT350" s="216" t="s">
        <v>274</v>
      </c>
      <c r="AU350" s="216" t="s">
        <v>84</v>
      </c>
      <c r="AY350" s="18" t="s">
        <v>135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81</v>
      </c>
      <c r="BK350" s="217">
        <f>ROUND(I350*H350,2)</f>
        <v>0</v>
      </c>
      <c r="BL350" s="18" t="s">
        <v>142</v>
      </c>
      <c r="BM350" s="216" t="s">
        <v>534</v>
      </c>
    </row>
    <row r="351" s="13" customFormat="1">
      <c r="A351" s="13"/>
      <c r="B351" s="223"/>
      <c r="C351" s="224"/>
      <c r="D351" s="218" t="s">
        <v>146</v>
      </c>
      <c r="E351" s="225" t="s">
        <v>21</v>
      </c>
      <c r="F351" s="226" t="s">
        <v>850</v>
      </c>
      <c r="G351" s="224"/>
      <c r="H351" s="227">
        <v>266.5</v>
      </c>
      <c r="I351" s="228"/>
      <c r="J351" s="224"/>
      <c r="K351" s="224"/>
      <c r="L351" s="229"/>
      <c r="M351" s="230"/>
      <c r="N351" s="231"/>
      <c r="O351" s="231"/>
      <c r="P351" s="231"/>
      <c r="Q351" s="231"/>
      <c r="R351" s="231"/>
      <c r="S351" s="231"/>
      <c r="T351" s="23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3" t="s">
        <v>146</v>
      </c>
      <c r="AU351" s="233" t="s">
        <v>84</v>
      </c>
      <c r="AV351" s="13" t="s">
        <v>84</v>
      </c>
      <c r="AW351" s="13" t="s">
        <v>34</v>
      </c>
      <c r="AX351" s="13" t="s">
        <v>73</v>
      </c>
      <c r="AY351" s="233" t="s">
        <v>135</v>
      </c>
    </row>
    <row r="352" s="14" customFormat="1">
      <c r="A352" s="14"/>
      <c r="B352" s="234"/>
      <c r="C352" s="235"/>
      <c r="D352" s="218" t="s">
        <v>146</v>
      </c>
      <c r="E352" s="236" t="s">
        <v>21</v>
      </c>
      <c r="F352" s="237" t="s">
        <v>148</v>
      </c>
      <c r="G352" s="235"/>
      <c r="H352" s="238">
        <v>266.5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4" t="s">
        <v>146</v>
      </c>
      <c r="AU352" s="244" t="s">
        <v>84</v>
      </c>
      <c r="AV352" s="14" t="s">
        <v>142</v>
      </c>
      <c r="AW352" s="14" t="s">
        <v>34</v>
      </c>
      <c r="AX352" s="14" t="s">
        <v>81</v>
      </c>
      <c r="AY352" s="244" t="s">
        <v>135</v>
      </c>
    </row>
    <row r="353" s="2" customFormat="1" ht="16.5" customHeight="1">
      <c r="A353" s="39"/>
      <c r="B353" s="40"/>
      <c r="C353" s="245" t="s">
        <v>519</v>
      </c>
      <c r="D353" s="245" t="s">
        <v>274</v>
      </c>
      <c r="E353" s="246" t="s">
        <v>537</v>
      </c>
      <c r="F353" s="247" t="s">
        <v>538</v>
      </c>
      <c r="G353" s="248" t="s">
        <v>167</v>
      </c>
      <c r="H353" s="249">
        <v>3</v>
      </c>
      <c r="I353" s="250"/>
      <c r="J353" s="251">
        <f>ROUND(I353*H353,2)</f>
        <v>0</v>
      </c>
      <c r="K353" s="247" t="s">
        <v>21</v>
      </c>
      <c r="L353" s="252"/>
      <c r="M353" s="253" t="s">
        <v>21</v>
      </c>
      <c r="N353" s="254" t="s">
        <v>44</v>
      </c>
      <c r="O353" s="85"/>
      <c r="P353" s="214">
        <f>O353*H353</f>
        <v>0</v>
      </c>
      <c r="Q353" s="214">
        <v>0</v>
      </c>
      <c r="R353" s="214">
        <f>Q353*H353</f>
        <v>0</v>
      </c>
      <c r="S353" s="214">
        <v>0</v>
      </c>
      <c r="T353" s="21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6" t="s">
        <v>181</v>
      </c>
      <c r="AT353" s="216" t="s">
        <v>274</v>
      </c>
      <c r="AU353" s="216" t="s">
        <v>84</v>
      </c>
      <c r="AY353" s="18" t="s">
        <v>135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8" t="s">
        <v>81</v>
      </c>
      <c r="BK353" s="217">
        <f>ROUND(I353*H353,2)</f>
        <v>0</v>
      </c>
      <c r="BL353" s="18" t="s">
        <v>142</v>
      </c>
      <c r="BM353" s="216" t="s">
        <v>539</v>
      </c>
    </row>
    <row r="354" s="13" customFormat="1">
      <c r="A354" s="13"/>
      <c r="B354" s="223"/>
      <c r="C354" s="224"/>
      <c r="D354" s="218" t="s">
        <v>146</v>
      </c>
      <c r="E354" s="225" t="s">
        <v>21</v>
      </c>
      <c r="F354" s="226" t="s">
        <v>540</v>
      </c>
      <c r="G354" s="224"/>
      <c r="H354" s="227">
        <v>3</v>
      </c>
      <c r="I354" s="228"/>
      <c r="J354" s="224"/>
      <c r="K354" s="224"/>
      <c r="L354" s="229"/>
      <c r="M354" s="230"/>
      <c r="N354" s="231"/>
      <c r="O354" s="231"/>
      <c r="P354" s="231"/>
      <c r="Q354" s="231"/>
      <c r="R354" s="231"/>
      <c r="S354" s="231"/>
      <c r="T354" s="23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3" t="s">
        <v>146</v>
      </c>
      <c r="AU354" s="233" t="s">
        <v>84</v>
      </c>
      <c r="AV354" s="13" t="s">
        <v>84</v>
      </c>
      <c r="AW354" s="13" t="s">
        <v>34</v>
      </c>
      <c r="AX354" s="13" t="s">
        <v>73</v>
      </c>
      <c r="AY354" s="233" t="s">
        <v>135</v>
      </c>
    </row>
    <row r="355" s="14" customFormat="1">
      <c r="A355" s="14"/>
      <c r="B355" s="234"/>
      <c r="C355" s="235"/>
      <c r="D355" s="218" t="s">
        <v>146</v>
      </c>
      <c r="E355" s="236" t="s">
        <v>21</v>
      </c>
      <c r="F355" s="237" t="s">
        <v>148</v>
      </c>
      <c r="G355" s="235"/>
      <c r="H355" s="238">
        <v>3</v>
      </c>
      <c r="I355" s="239"/>
      <c r="J355" s="235"/>
      <c r="K355" s="235"/>
      <c r="L355" s="240"/>
      <c r="M355" s="241"/>
      <c r="N355" s="242"/>
      <c r="O355" s="242"/>
      <c r="P355" s="242"/>
      <c r="Q355" s="242"/>
      <c r="R355" s="242"/>
      <c r="S355" s="242"/>
      <c r="T355" s="24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4" t="s">
        <v>146</v>
      </c>
      <c r="AU355" s="244" t="s">
        <v>84</v>
      </c>
      <c r="AV355" s="14" t="s">
        <v>142</v>
      </c>
      <c r="AW355" s="14" t="s">
        <v>34</v>
      </c>
      <c r="AX355" s="14" t="s">
        <v>81</v>
      </c>
      <c r="AY355" s="244" t="s">
        <v>135</v>
      </c>
    </row>
    <row r="356" s="2" customFormat="1" ht="16.5" customHeight="1">
      <c r="A356" s="39"/>
      <c r="B356" s="40"/>
      <c r="C356" s="205" t="s">
        <v>525</v>
      </c>
      <c r="D356" s="205" t="s">
        <v>137</v>
      </c>
      <c r="E356" s="206" t="s">
        <v>542</v>
      </c>
      <c r="F356" s="207" t="s">
        <v>543</v>
      </c>
      <c r="G356" s="208" t="s">
        <v>544</v>
      </c>
      <c r="H356" s="209">
        <v>465</v>
      </c>
      <c r="I356" s="210"/>
      <c r="J356" s="211">
        <f>ROUND(I356*H356,2)</f>
        <v>0</v>
      </c>
      <c r="K356" s="207" t="s">
        <v>141</v>
      </c>
      <c r="L356" s="45"/>
      <c r="M356" s="212" t="s">
        <v>21</v>
      </c>
      <c r="N356" s="213" t="s">
        <v>44</v>
      </c>
      <c r="O356" s="85"/>
      <c r="P356" s="214">
        <f>O356*H356</f>
        <v>0</v>
      </c>
      <c r="Q356" s="214">
        <v>0</v>
      </c>
      <c r="R356" s="214">
        <f>Q356*H356</f>
        <v>0</v>
      </c>
      <c r="S356" s="214">
        <v>0</v>
      </c>
      <c r="T356" s="21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6" t="s">
        <v>142</v>
      </c>
      <c r="AT356" s="216" t="s">
        <v>137</v>
      </c>
      <c r="AU356" s="216" t="s">
        <v>84</v>
      </c>
      <c r="AY356" s="18" t="s">
        <v>135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8" t="s">
        <v>81</v>
      </c>
      <c r="BK356" s="217">
        <f>ROUND(I356*H356,2)</f>
        <v>0</v>
      </c>
      <c r="BL356" s="18" t="s">
        <v>142</v>
      </c>
      <c r="BM356" s="216" t="s">
        <v>545</v>
      </c>
    </row>
    <row r="357" s="2" customFormat="1">
      <c r="A357" s="39"/>
      <c r="B357" s="40"/>
      <c r="C357" s="41"/>
      <c r="D357" s="218" t="s">
        <v>144</v>
      </c>
      <c r="E357" s="41"/>
      <c r="F357" s="219" t="s">
        <v>546</v>
      </c>
      <c r="G357" s="41"/>
      <c r="H357" s="41"/>
      <c r="I357" s="220"/>
      <c r="J357" s="41"/>
      <c r="K357" s="41"/>
      <c r="L357" s="45"/>
      <c r="M357" s="221"/>
      <c r="N357" s="222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144</v>
      </c>
      <c r="AU357" s="18" t="s">
        <v>84</v>
      </c>
    </row>
    <row r="358" s="13" customFormat="1">
      <c r="A358" s="13"/>
      <c r="B358" s="223"/>
      <c r="C358" s="224"/>
      <c r="D358" s="218" t="s">
        <v>146</v>
      </c>
      <c r="E358" s="225" t="s">
        <v>21</v>
      </c>
      <c r="F358" s="226" t="s">
        <v>851</v>
      </c>
      <c r="G358" s="224"/>
      <c r="H358" s="227">
        <v>465</v>
      </c>
      <c r="I358" s="228"/>
      <c r="J358" s="224"/>
      <c r="K358" s="224"/>
      <c r="L358" s="229"/>
      <c r="M358" s="230"/>
      <c r="N358" s="231"/>
      <c r="O358" s="231"/>
      <c r="P358" s="231"/>
      <c r="Q358" s="231"/>
      <c r="R358" s="231"/>
      <c r="S358" s="231"/>
      <c r="T358" s="23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3" t="s">
        <v>146</v>
      </c>
      <c r="AU358" s="233" t="s">
        <v>84</v>
      </c>
      <c r="AV358" s="13" t="s">
        <v>84</v>
      </c>
      <c r="AW358" s="13" t="s">
        <v>34</v>
      </c>
      <c r="AX358" s="13" t="s">
        <v>73</v>
      </c>
      <c r="AY358" s="233" t="s">
        <v>135</v>
      </c>
    </row>
    <row r="359" s="14" customFormat="1">
      <c r="A359" s="14"/>
      <c r="B359" s="234"/>
      <c r="C359" s="235"/>
      <c r="D359" s="218" t="s">
        <v>146</v>
      </c>
      <c r="E359" s="236" t="s">
        <v>21</v>
      </c>
      <c r="F359" s="237" t="s">
        <v>148</v>
      </c>
      <c r="G359" s="235"/>
      <c r="H359" s="238">
        <v>465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4" t="s">
        <v>146</v>
      </c>
      <c r="AU359" s="244" t="s">
        <v>84</v>
      </c>
      <c r="AV359" s="14" t="s">
        <v>142</v>
      </c>
      <c r="AW359" s="14" t="s">
        <v>34</v>
      </c>
      <c r="AX359" s="14" t="s">
        <v>81</v>
      </c>
      <c r="AY359" s="244" t="s">
        <v>135</v>
      </c>
    </row>
    <row r="360" s="2" customFormat="1" ht="16.5" customHeight="1">
      <c r="A360" s="39"/>
      <c r="B360" s="40"/>
      <c r="C360" s="245" t="s">
        <v>531</v>
      </c>
      <c r="D360" s="245" t="s">
        <v>274</v>
      </c>
      <c r="E360" s="246" t="s">
        <v>549</v>
      </c>
      <c r="F360" s="247" t="s">
        <v>550</v>
      </c>
      <c r="G360" s="248" t="s">
        <v>544</v>
      </c>
      <c r="H360" s="249">
        <v>465</v>
      </c>
      <c r="I360" s="250"/>
      <c r="J360" s="251">
        <f>ROUND(I360*H360,2)</f>
        <v>0</v>
      </c>
      <c r="K360" s="247" t="s">
        <v>21</v>
      </c>
      <c r="L360" s="252"/>
      <c r="M360" s="253" t="s">
        <v>21</v>
      </c>
      <c r="N360" s="254" t="s">
        <v>44</v>
      </c>
      <c r="O360" s="85"/>
      <c r="P360" s="214">
        <f>O360*H360</f>
        <v>0</v>
      </c>
      <c r="Q360" s="214">
        <v>0</v>
      </c>
      <c r="R360" s="214">
        <f>Q360*H360</f>
        <v>0</v>
      </c>
      <c r="S360" s="214">
        <v>0</v>
      </c>
      <c r="T360" s="21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6" t="s">
        <v>181</v>
      </c>
      <c r="AT360" s="216" t="s">
        <v>274</v>
      </c>
      <c r="AU360" s="216" t="s">
        <v>84</v>
      </c>
      <c r="AY360" s="18" t="s">
        <v>135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8" t="s">
        <v>81</v>
      </c>
      <c r="BK360" s="217">
        <f>ROUND(I360*H360,2)</f>
        <v>0</v>
      </c>
      <c r="BL360" s="18" t="s">
        <v>142</v>
      </c>
      <c r="BM360" s="216" t="s">
        <v>551</v>
      </c>
    </row>
    <row r="361" s="13" customFormat="1">
      <c r="A361" s="13"/>
      <c r="B361" s="223"/>
      <c r="C361" s="224"/>
      <c r="D361" s="218" t="s">
        <v>146</v>
      </c>
      <c r="E361" s="225" t="s">
        <v>21</v>
      </c>
      <c r="F361" s="226" t="s">
        <v>852</v>
      </c>
      <c r="G361" s="224"/>
      <c r="H361" s="227">
        <v>465</v>
      </c>
      <c r="I361" s="228"/>
      <c r="J361" s="224"/>
      <c r="K361" s="224"/>
      <c r="L361" s="229"/>
      <c r="M361" s="230"/>
      <c r="N361" s="231"/>
      <c r="O361" s="231"/>
      <c r="P361" s="231"/>
      <c r="Q361" s="231"/>
      <c r="R361" s="231"/>
      <c r="S361" s="231"/>
      <c r="T361" s="23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3" t="s">
        <v>146</v>
      </c>
      <c r="AU361" s="233" t="s">
        <v>84</v>
      </c>
      <c r="AV361" s="13" t="s">
        <v>84</v>
      </c>
      <c r="AW361" s="13" t="s">
        <v>34</v>
      </c>
      <c r="AX361" s="13" t="s">
        <v>73</v>
      </c>
      <c r="AY361" s="233" t="s">
        <v>135</v>
      </c>
    </row>
    <row r="362" s="14" customFormat="1">
      <c r="A362" s="14"/>
      <c r="B362" s="234"/>
      <c r="C362" s="235"/>
      <c r="D362" s="218" t="s">
        <v>146</v>
      </c>
      <c r="E362" s="236" t="s">
        <v>21</v>
      </c>
      <c r="F362" s="237" t="s">
        <v>148</v>
      </c>
      <c r="G362" s="235"/>
      <c r="H362" s="238">
        <v>465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4" t="s">
        <v>146</v>
      </c>
      <c r="AU362" s="244" t="s">
        <v>84</v>
      </c>
      <c r="AV362" s="14" t="s">
        <v>142</v>
      </c>
      <c r="AW362" s="14" t="s">
        <v>34</v>
      </c>
      <c r="AX362" s="14" t="s">
        <v>81</v>
      </c>
      <c r="AY362" s="244" t="s">
        <v>135</v>
      </c>
    </row>
    <row r="363" s="2" customFormat="1" ht="16.5" customHeight="1">
      <c r="A363" s="39"/>
      <c r="B363" s="40"/>
      <c r="C363" s="245" t="s">
        <v>536</v>
      </c>
      <c r="D363" s="245" t="s">
        <v>274</v>
      </c>
      <c r="E363" s="246" t="s">
        <v>554</v>
      </c>
      <c r="F363" s="247" t="s">
        <v>555</v>
      </c>
      <c r="G363" s="248" t="s">
        <v>167</v>
      </c>
      <c r="H363" s="249">
        <v>253</v>
      </c>
      <c r="I363" s="250"/>
      <c r="J363" s="251">
        <f>ROUND(I363*H363,2)</f>
        <v>0</v>
      </c>
      <c r="K363" s="247" t="s">
        <v>21</v>
      </c>
      <c r="L363" s="252"/>
      <c r="M363" s="253" t="s">
        <v>21</v>
      </c>
      <c r="N363" s="254" t="s">
        <v>44</v>
      </c>
      <c r="O363" s="85"/>
      <c r="P363" s="214">
        <f>O363*H363</f>
        <v>0</v>
      </c>
      <c r="Q363" s="214">
        <v>0</v>
      </c>
      <c r="R363" s="214">
        <f>Q363*H363</f>
        <v>0</v>
      </c>
      <c r="S363" s="214">
        <v>0</v>
      </c>
      <c r="T363" s="21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6" t="s">
        <v>181</v>
      </c>
      <c r="AT363" s="216" t="s">
        <v>274</v>
      </c>
      <c r="AU363" s="216" t="s">
        <v>84</v>
      </c>
      <c r="AY363" s="18" t="s">
        <v>135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8" t="s">
        <v>81</v>
      </c>
      <c r="BK363" s="217">
        <f>ROUND(I363*H363,2)</f>
        <v>0</v>
      </c>
      <c r="BL363" s="18" t="s">
        <v>142</v>
      </c>
      <c r="BM363" s="216" t="s">
        <v>556</v>
      </c>
    </row>
    <row r="364" s="13" customFormat="1">
      <c r="A364" s="13"/>
      <c r="B364" s="223"/>
      <c r="C364" s="224"/>
      <c r="D364" s="218" t="s">
        <v>146</v>
      </c>
      <c r="E364" s="225" t="s">
        <v>21</v>
      </c>
      <c r="F364" s="226" t="s">
        <v>853</v>
      </c>
      <c r="G364" s="224"/>
      <c r="H364" s="227">
        <v>253</v>
      </c>
      <c r="I364" s="228"/>
      <c r="J364" s="224"/>
      <c r="K364" s="224"/>
      <c r="L364" s="229"/>
      <c r="M364" s="230"/>
      <c r="N364" s="231"/>
      <c r="O364" s="231"/>
      <c r="P364" s="231"/>
      <c r="Q364" s="231"/>
      <c r="R364" s="231"/>
      <c r="S364" s="231"/>
      <c r="T364" s="23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3" t="s">
        <v>146</v>
      </c>
      <c r="AU364" s="233" t="s">
        <v>84</v>
      </c>
      <c r="AV364" s="13" t="s">
        <v>84</v>
      </c>
      <c r="AW364" s="13" t="s">
        <v>34</v>
      </c>
      <c r="AX364" s="13" t="s">
        <v>73</v>
      </c>
      <c r="AY364" s="233" t="s">
        <v>135</v>
      </c>
    </row>
    <row r="365" s="14" customFormat="1">
      <c r="A365" s="14"/>
      <c r="B365" s="234"/>
      <c r="C365" s="235"/>
      <c r="D365" s="218" t="s">
        <v>146</v>
      </c>
      <c r="E365" s="236" t="s">
        <v>21</v>
      </c>
      <c r="F365" s="237" t="s">
        <v>148</v>
      </c>
      <c r="G365" s="235"/>
      <c r="H365" s="238">
        <v>253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4" t="s">
        <v>146</v>
      </c>
      <c r="AU365" s="244" t="s">
        <v>84</v>
      </c>
      <c r="AV365" s="14" t="s">
        <v>142</v>
      </c>
      <c r="AW365" s="14" t="s">
        <v>34</v>
      </c>
      <c r="AX365" s="14" t="s">
        <v>81</v>
      </c>
      <c r="AY365" s="244" t="s">
        <v>135</v>
      </c>
    </row>
    <row r="366" s="12" customFormat="1" ht="22.8" customHeight="1">
      <c r="A366" s="12"/>
      <c r="B366" s="189"/>
      <c r="C366" s="190"/>
      <c r="D366" s="191" t="s">
        <v>72</v>
      </c>
      <c r="E366" s="203" t="s">
        <v>558</v>
      </c>
      <c r="F366" s="203" t="s">
        <v>559</v>
      </c>
      <c r="G366" s="190"/>
      <c r="H366" s="190"/>
      <c r="I366" s="193"/>
      <c r="J366" s="204">
        <f>BK366</f>
        <v>0</v>
      </c>
      <c r="K366" s="190"/>
      <c r="L366" s="195"/>
      <c r="M366" s="196"/>
      <c r="N366" s="197"/>
      <c r="O366" s="197"/>
      <c r="P366" s="198">
        <f>SUM(P367:P381)</f>
        <v>0</v>
      </c>
      <c r="Q366" s="197"/>
      <c r="R366" s="198">
        <f>SUM(R367:R381)</f>
        <v>0</v>
      </c>
      <c r="S366" s="197"/>
      <c r="T366" s="199">
        <f>SUM(T367:T381)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00" t="s">
        <v>81</v>
      </c>
      <c r="AT366" s="201" t="s">
        <v>72</v>
      </c>
      <c r="AU366" s="201" t="s">
        <v>81</v>
      </c>
      <c r="AY366" s="200" t="s">
        <v>135</v>
      </c>
      <c r="BK366" s="202">
        <f>SUM(BK367:BK381)</f>
        <v>0</v>
      </c>
    </row>
    <row r="367" s="2" customFormat="1">
      <c r="A367" s="39"/>
      <c r="B367" s="40"/>
      <c r="C367" s="205" t="s">
        <v>541</v>
      </c>
      <c r="D367" s="205" t="s">
        <v>137</v>
      </c>
      <c r="E367" s="206" t="s">
        <v>854</v>
      </c>
      <c r="F367" s="207" t="s">
        <v>855</v>
      </c>
      <c r="G367" s="208" t="s">
        <v>563</v>
      </c>
      <c r="H367" s="209">
        <v>8</v>
      </c>
      <c r="I367" s="210"/>
      <c r="J367" s="211">
        <f>ROUND(I367*H367,2)</f>
        <v>0</v>
      </c>
      <c r="K367" s="207" t="s">
        <v>141</v>
      </c>
      <c r="L367" s="45"/>
      <c r="M367" s="212" t="s">
        <v>21</v>
      </c>
      <c r="N367" s="213" t="s">
        <v>44</v>
      </c>
      <c r="O367" s="85"/>
      <c r="P367" s="214">
        <f>O367*H367</f>
        <v>0</v>
      </c>
      <c r="Q367" s="214">
        <v>0</v>
      </c>
      <c r="R367" s="214">
        <f>Q367*H367</f>
        <v>0</v>
      </c>
      <c r="S367" s="214">
        <v>0</v>
      </c>
      <c r="T367" s="21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6" t="s">
        <v>142</v>
      </c>
      <c r="AT367" s="216" t="s">
        <v>137</v>
      </c>
      <c r="AU367" s="216" t="s">
        <v>84</v>
      </c>
      <c r="AY367" s="18" t="s">
        <v>135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8" t="s">
        <v>81</v>
      </c>
      <c r="BK367" s="217">
        <f>ROUND(I367*H367,2)</f>
        <v>0</v>
      </c>
      <c r="BL367" s="18" t="s">
        <v>142</v>
      </c>
      <c r="BM367" s="216" t="s">
        <v>856</v>
      </c>
    </row>
    <row r="368" s="2" customFormat="1">
      <c r="A368" s="39"/>
      <c r="B368" s="40"/>
      <c r="C368" s="41"/>
      <c r="D368" s="218" t="s">
        <v>144</v>
      </c>
      <c r="E368" s="41"/>
      <c r="F368" s="219" t="s">
        <v>565</v>
      </c>
      <c r="G368" s="41"/>
      <c r="H368" s="41"/>
      <c r="I368" s="220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144</v>
      </c>
      <c r="AU368" s="18" t="s">
        <v>84</v>
      </c>
    </row>
    <row r="369" s="13" customFormat="1">
      <c r="A369" s="13"/>
      <c r="B369" s="223"/>
      <c r="C369" s="224"/>
      <c r="D369" s="218" t="s">
        <v>146</v>
      </c>
      <c r="E369" s="225" t="s">
        <v>21</v>
      </c>
      <c r="F369" s="226" t="s">
        <v>857</v>
      </c>
      <c r="G369" s="224"/>
      <c r="H369" s="227">
        <v>8</v>
      </c>
      <c r="I369" s="228"/>
      <c r="J369" s="224"/>
      <c r="K369" s="224"/>
      <c r="L369" s="229"/>
      <c r="M369" s="230"/>
      <c r="N369" s="231"/>
      <c r="O369" s="231"/>
      <c r="P369" s="231"/>
      <c r="Q369" s="231"/>
      <c r="R369" s="231"/>
      <c r="S369" s="231"/>
      <c r="T369" s="23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3" t="s">
        <v>146</v>
      </c>
      <c r="AU369" s="233" t="s">
        <v>84</v>
      </c>
      <c r="AV369" s="13" t="s">
        <v>84</v>
      </c>
      <c r="AW369" s="13" t="s">
        <v>34</v>
      </c>
      <c r="AX369" s="13" t="s">
        <v>73</v>
      </c>
      <c r="AY369" s="233" t="s">
        <v>135</v>
      </c>
    </row>
    <row r="370" s="14" customFormat="1">
      <c r="A370" s="14"/>
      <c r="B370" s="234"/>
      <c r="C370" s="235"/>
      <c r="D370" s="218" t="s">
        <v>146</v>
      </c>
      <c r="E370" s="236" t="s">
        <v>21</v>
      </c>
      <c r="F370" s="237" t="s">
        <v>148</v>
      </c>
      <c r="G370" s="235"/>
      <c r="H370" s="238">
        <v>8</v>
      </c>
      <c r="I370" s="239"/>
      <c r="J370" s="235"/>
      <c r="K370" s="235"/>
      <c r="L370" s="240"/>
      <c r="M370" s="241"/>
      <c r="N370" s="242"/>
      <c r="O370" s="242"/>
      <c r="P370" s="242"/>
      <c r="Q370" s="242"/>
      <c r="R370" s="242"/>
      <c r="S370" s="242"/>
      <c r="T370" s="24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4" t="s">
        <v>146</v>
      </c>
      <c r="AU370" s="244" t="s">
        <v>84</v>
      </c>
      <c r="AV370" s="14" t="s">
        <v>142</v>
      </c>
      <c r="AW370" s="14" t="s">
        <v>34</v>
      </c>
      <c r="AX370" s="14" t="s">
        <v>81</v>
      </c>
      <c r="AY370" s="244" t="s">
        <v>135</v>
      </c>
    </row>
    <row r="371" s="2" customFormat="1">
      <c r="A371" s="39"/>
      <c r="B371" s="40"/>
      <c r="C371" s="205" t="s">
        <v>548</v>
      </c>
      <c r="D371" s="205" t="s">
        <v>137</v>
      </c>
      <c r="E371" s="206" t="s">
        <v>561</v>
      </c>
      <c r="F371" s="207" t="s">
        <v>562</v>
      </c>
      <c r="G371" s="208" t="s">
        <v>563</v>
      </c>
      <c r="H371" s="209">
        <v>0.20599999999999999</v>
      </c>
      <c r="I371" s="210"/>
      <c r="J371" s="211">
        <f>ROUND(I371*H371,2)</f>
        <v>0</v>
      </c>
      <c r="K371" s="207" t="s">
        <v>141</v>
      </c>
      <c r="L371" s="45"/>
      <c r="M371" s="212" t="s">
        <v>21</v>
      </c>
      <c r="N371" s="213" t="s">
        <v>44</v>
      </c>
      <c r="O371" s="85"/>
      <c r="P371" s="214">
        <f>O371*H371</f>
        <v>0</v>
      </c>
      <c r="Q371" s="214">
        <v>0</v>
      </c>
      <c r="R371" s="214">
        <f>Q371*H371</f>
        <v>0</v>
      </c>
      <c r="S371" s="214">
        <v>0</v>
      </c>
      <c r="T371" s="21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142</v>
      </c>
      <c r="AT371" s="216" t="s">
        <v>137</v>
      </c>
      <c r="AU371" s="216" t="s">
        <v>84</v>
      </c>
      <c r="AY371" s="18" t="s">
        <v>135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81</v>
      </c>
      <c r="BK371" s="217">
        <f>ROUND(I371*H371,2)</f>
        <v>0</v>
      </c>
      <c r="BL371" s="18" t="s">
        <v>142</v>
      </c>
      <c r="BM371" s="216" t="s">
        <v>564</v>
      </c>
    </row>
    <row r="372" s="2" customFormat="1">
      <c r="A372" s="39"/>
      <c r="B372" s="40"/>
      <c r="C372" s="41"/>
      <c r="D372" s="218" t="s">
        <v>144</v>
      </c>
      <c r="E372" s="41"/>
      <c r="F372" s="219" t="s">
        <v>565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144</v>
      </c>
      <c r="AU372" s="18" t="s">
        <v>84</v>
      </c>
    </row>
    <row r="373" s="15" customFormat="1">
      <c r="A373" s="15"/>
      <c r="B373" s="255"/>
      <c r="C373" s="256"/>
      <c r="D373" s="218" t="s">
        <v>146</v>
      </c>
      <c r="E373" s="257" t="s">
        <v>21</v>
      </c>
      <c r="F373" s="258" t="s">
        <v>858</v>
      </c>
      <c r="G373" s="256"/>
      <c r="H373" s="257" t="s">
        <v>21</v>
      </c>
      <c r="I373" s="259"/>
      <c r="J373" s="256"/>
      <c r="K373" s="256"/>
      <c r="L373" s="260"/>
      <c r="M373" s="261"/>
      <c r="N373" s="262"/>
      <c r="O373" s="262"/>
      <c r="P373" s="262"/>
      <c r="Q373" s="262"/>
      <c r="R373" s="262"/>
      <c r="S373" s="262"/>
      <c r="T373" s="263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4" t="s">
        <v>146</v>
      </c>
      <c r="AU373" s="264" t="s">
        <v>84</v>
      </c>
      <c r="AV373" s="15" t="s">
        <v>81</v>
      </c>
      <c r="AW373" s="15" t="s">
        <v>34</v>
      </c>
      <c r="AX373" s="15" t="s">
        <v>73</v>
      </c>
      <c r="AY373" s="264" t="s">
        <v>135</v>
      </c>
    </row>
    <row r="374" s="13" customFormat="1">
      <c r="A374" s="13"/>
      <c r="B374" s="223"/>
      <c r="C374" s="224"/>
      <c r="D374" s="218" t="s">
        <v>146</v>
      </c>
      <c r="E374" s="225" t="s">
        <v>21</v>
      </c>
      <c r="F374" s="226" t="s">
        <v>859</v>
      </c>
      <c r="G374" s="224"/>
      <c r="H374" s="227">
        <v>0.20599999999999999</v>
      </c>
      <c r="I374" s="228"/>
      <c r="J374" s="224"/>
      <c r="K374" s="224"/>
      <c r="L374" s="229"/>
      <c r="M374" s="230"/>
      <c r="N374" s="231"/>
      <c r="O374" s="231"/>
      <c r="P374" s="231"/>
      <c r="Q374" s="231"/>
      <c r="R374" s="231"/>
      <c r="S374" s="231"/>
      <c r="T374" s="23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3" t="s">
        <v>146</v>
      </c>
      <c r="AU374" s="233" t="s">
        <v>84</v>
      </c>
      <c r="AV374" s="13" t="s">
        <v>84</v>
      </c>
      <c r="AW374" s="13" t="s">
        <v>34</v>
      </c>
      <c r="AX374" s="13" t="s">
        <v>73</v>
      </c>
      <c r="AY374" s="233" t="s">
        <v>135</v>
      </c>
    </row>
    <row r="375" s="14" customFormat="1">
      <c r="A375" s="14"/>
      <c r="B375" s="234"/>
      <c r="C375" s="235"/>
      <c r="D375" s="218" t="s">
        <v>146</v>
      </c>
      <c r="E375" s="236" t="s">
        <v>21</v>
      </c>
      <c r="F375" s="237" t="s">
        <v>148</v>
      </c>
      <c r="G375" s="235"/>
      <c r="H375" s="238">
        <v>0.20599999999999999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4" t="s">
        <v>146</v>
      </c>
      <c r="AU375" s="244" t="s">
        <v>84</v>
      </c>
      <c r="AV375" s="14" t="s">
        <v>142</v>
      </c>
      <c r="AW375" s="14" t="s">
        <v>34</v>
      </c>
      <c r="AX375" s="14" t="s">
        <v>81</v>
      </c>
      <c r="AY375" s="244" t="s">
        <v>135</v>
      </c>
    </row>
    <row r="376" s="2" customFormat="1">
      <c r="A376" s="39"/>
      <c r="B376" s="40"/>
      <c r="C376" s="205" t="s">
        <v>553</v>
      </c>
      <c r="D376" s="205" t="s">
        <v>137</v>
      </c>
      <c r="E376" s="206" t="s">
        <v>569</v>
      </c>
      <c r="F376" s="207" t="s">
        <v>570</v>
      </c>
      <c r="G376" s="208" t="s">
        <v>563</v>
      </c>
      <c r="H376" s="209">
        <v>4.4400000000000004</v>
      </c>
      <c r="I376" s="210"/>
      <c r="J376" s="211">
        <f>ROUND(I376*H376,2)</f>
        <v>0</v>
      </c>
      <c r="K376" s="207" t="s">
        <v>141</v>
      </c>
      <c r="L376" s="45"/>
      <c r="M376" s="212" t="s">
        <v>21</v>
      </c>
      <c r="N376" s="213" t="s">
        <v>44</v>
      </c>
      <c r="O376" s="85"/>
      <c r="P376" s="214">
        <f>O376*H376</f>
        <v>0</v>
      </c>
      <c r="Q376" s="214">
        <v>0</v>
      </c>
      <c r="R376" s="214">
        <f>Q376*H376</f>
        <v>0</v>
      </c>
      <c r="S376" s="214">
        <v>0</v>
      </c>
      <c r="T376" s="21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6" t="s">
        <v>142</v>
      </c>
      <c r="AT376" s="216" t="s">
        <v>137</v>
      </c>
      <c r="AU376" s="216" t="s">
        <v>84</v>
      </c>
      <c r="AY376" s="18" t="s">
        <v>135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8" t="s">
        <v>81</v>
      </c>
      <c r="BK376" s="217">
        <f>ROUND(I376*H376,2)</f>
        <v>0</v>
      </c>
      <c r="BL376" s="18" t="s">
        <v>142</v>
      </c>
      <c r="BM376" s="216" t="s">
        <v>860</v>
      </c>
    </row>
    <row r="377" s="2" customFormat="1">
      <c r="A377" s="39"/>
      <c r="B377" s="40"/>
      <c r="C377" s="41"/>
      <c r="D377" s="218" t="s">
        <v>144</v>
      </c>
      <c r="E377" s="41"/>
      <c r="F377" s="219" t="s">
        <v>572</v>
      </c>
      <c r="G377" s="41"/>
      <c r="H377" s="41"/>
      <c r="I377" s="220"/>
      <c r="J377" s="41"/>
      <c r="K377" s="41"/>
      <c r="L377" s="45"/>
      <c r="M377" s="221"/>
      <c r="N377" s="222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144</v>
      </c>
      <c r="AU377" s="18" t="s">
        <v>84</v>
      </c>
    </row>
    <row r="378" s="15" customFormat="1">
      <c r="A378" s="15"/>
      <c r="B378" s="255"/>
      <c r="C378" s="256"/>
      <c r="D378" s="218" t="s">
        <v>146</v>
      </c>
      <c r="E378" s="257" t="s">
        <v>21</v>
      </c>
      <c r="F378" s="258" t="s">
        <v>573</v>
      </c>
      <c r="G378" s="256"/>
      <c r="H378" s="257" t="s">
        <v>21</v>
      </c>
      <c r="I378" s="259"/>
      <c r="J378" s="256"/>
      <c r="K378" s="256"/>
      <c r="L378" s="260"/>
      <c r="M378" s="261"/>
      <c r="N378" s="262"/>
      <c r="O378" s="262"/>
      <c r="P378" s="262"/>
      <c r="Q378" s="262"/>
      <c r="R378" s="262"/>
      <c r="S378" s="262"/>
      <c r="T378" s="263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4" t="s">
        <v>146</v>
      </c>
      <c r="AU378" s="264" t="s">
        <v>84</v>
      </c>
      <c r="AV378" s="15" t="s">
        <v>81</v>
      </c>
      <c r="AW378" s="15" t="s">
        <v>34</v>
      </c>
      <c r="AX378" s="15" t="s">
        <v>73</v>
      </c>
      <c r="AY378" s="264" t="s">
        <v>135</v>
      </c>
    </row>
    <row r="379" s="13" customFormat="1">
      <c r="A379" s="13"/>
      <c r="B379" s="223"/>
      <c r="C379" s="224"/>
      <c r="D379" s="218" t="s">
        <v>146</v>
      </c>
      <c r="E379" s="225" t="s">
        <v>21</v>
      </c>
      <c r="F379" s="226" t="s">
        <v>861</v>
      </c>
      <c r="G379" s="224"/>
      <c r="H379" s="227">
        <v>3.552</v>
      </c>
      <c r="I379" s="228"/>
      <c r="J379" s="224"/>
      <c r="K379" s="224"/>
      <c r="L379" s="229"/>
      <c r="M379" s="230"/>
      <c r="N379" s="231"/>
      <c r="O379" s="231"/>
      <c r="P379" s="231"/>
      <c r="Q379" s="231"/>
      <c r="R379" s="231"/>
      <c r="S379" s="231"/>
      <c r="T379" s="23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3" t="s">
        <v>146</v>
      </c>
      <c r="AU379" s="233" t="s">
        <v>84</v>
      </c>
      <c r="AV379" s="13" t="s">
        <v>84</v>
      </c>
      <c r="AW379" s="13" t="s">
        <v>34</v>
      </c>
      <c r="AX379" s="13" t="s">
        <v>73</v>
      </c>
      <c r="AY379" s="233" t="s">
        <v>135</v>
      </c>
    </row>
    <row r="380" s="13" customFormat="1">
      <c r="A380" s="13"/>
      <c r="B380" s="223"/>
      <c r="C380" s="224"/>
      <c r="D380" s="218" t="s">
        <v>146</v>
      </c>
      <c r="E380" s="225" t="s">
        <v>21</v>
      </c>
      <c r="F380" s="226" t="s">
        <v>862</v>
      </c>
      <c r="G380" s="224"/>
      <c r="H380" s="227">
        <v>0.88800000000000001</v>
      </c>
      <c r="I380" s="228"/>
      <c r="J380" s="224"/>
      <c r="K380" s="224"/>
      <c r="L380" s="229"/>
      <c r="M380" s="230"/>
      <c r="N380" s="231"/>
      <c r="O380" s="231"/>
      <c r="P380" s="231"/>
      <c r="Q380" s="231"/>
      <c r="R380" s="231"/>
      <c r="S380" s="231"/>
      <c r="T380" s="23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3" t="s">
        <v>146</v>
      </c>
      <c r="AU380" s="233" t="s">
        <v>84</v>
      </c>
      <c r="AV380" s="13" t="s">
        <v>84</v>
      </c>
      <c r="AW380" s="13" t="s">
        <v>34</v>
      </c>
      <c r="AX380" s="13" t="s">
        <v>73</v>
      </c>
      <c r="AY380" s="233" t="s">
        <v>135</v>
      </c>
    </row>
    <row r="381" s="14" customFormat="1">
      <c r="A381" s="14"/>
      <c r="B381" s="234"/>
      <c r="C381" s="235"/>
      <c r="D381" s="218" t="s">
        <v>146</v>
      </c>
      <c r="E381" s="236" t="s">
        <v>21</v>
      </c>
      <c r="F381" s="237" t="s">
        <v>148</v>
      </c>
      <c r="G381" s="235"/>
      <c r="H381" s="238">
        <v>4.4400000000000004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4" t="s">
        <v>146</v>
      </c>
      <c r="AU381" s="244" t="s">
        <v>84</v>
      </c>
      <c r="AV381" s="14" t="s">
        <v>142</v>
      </c>
      <c r="AW381" s="14" t="s">
        <v>34</v>
      </c>
      <c r="AX381" s="14" t="s">
        <v>81</v>
      </c>
      <c r="AY381" s="244" t="s">
        <v>135</v>
      </c>
    </row>
    <row r="382" s="12" customFormat="1" ht="22.8" customHeight="1">
      <c r="A382" s="12"/>
      <c r="B382" s="189"/>
      <c r="C382" s="190"/>
      <c r="D382" s="191" t="s">
        <v>72</v>
      </c>
      <c r="E382" s="203" t="s">
        <v>577</v>
      </c>
      <c r="F382" s="203" t="s">
        <v>578</v>
      </c>
      <c r="G382" s="190"/>
      <c r="H382" s="190"/>
      <c r="I382" s="193"/>
      <c r="J382" s="204">
        <f>BK382</f>
        <v>0</v>
      </c>
      <c r="K382" s="190"/>
      <c r="L382" s="195"/>
      <c r="M382" s="196"/>
      <c r="N382" s="197"/>
      <c r="O382" s="197"/>
      <c r="P382" s="198">
        <f>P383</f>
        <v>0</v>
      </c>
      <c r="Q382" s="197"/>
      <c r="R382" s="198">
        <f>R383</f>
        <v>0</v>
      </c>
      <c r="S382" s="197"/>
      <c r="T382" s="199">
        <f>T383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00" t="s">
        <v>81</v>
      </c>
      <c r="AT382" s="201" t="s">
        <v>72</v>
      </c>
      <c r="AU382" s="201" t="s">
        <v>81</v>
      </c>
      <c r="AY382" s="200" t="s">
        <v>135</v>
      </c>
      <c r="BK382" s="202">
        <f>BK383</f>
        <v>0</v>
      </c>
    </row>
    <row r="383" s="2" customFormat="1" ht="16.5" customHeight="1">
      <c r="A383" s="39"/>
      <c r="B383" s="40"/>
      <c r="C383" s="205" t="s">
        <v>560</v>
      </c>
      <c r="D383" s="205" t="s">
        <v>137</v>
      </c>
      <c r="E383" s="206" t="s">
        <v>580</v>
      </c>
      <c r="F383" s="207" t="s">
        <v>581</v>
      </c>
      <c r="G383" s="208" t="s">
        <v>563</v>
      </c>
      <c r="H383" s="209">
        <v>6.8970000000000002</v>
      </c>
      <c r="I383" s="210"/>
      <c r="J383" s="211">
        <f>ROUND(I383*H383,2)</f>
        <v>0</v>
      </c>
      <c r="K383" s="207" t="s">
        <v>141</v>
      </c>
      <c r="L383" s="45"/>
      <c r="M383" s="212" t="s">
        <v>21</v>
      </c>
      <c r="N383" s="213" t="s">
        <v>44</v>
      </c>
      <c r="O383" s="85"/>
      <c r="P383" s="214">
        <f>O383*H383</f>
        <v>0</v>
      </c>
      <c r="Q383" s="214">
        <v>0</v>
      </c>
      <c r="R383" s="214">
        <f>Q383*H383</f>
        <v>0</v>
      </c>
      <c r="S383" s="214">
        <v>0</v>
      </c>
      <c r="T383" s="215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16" t="s">
        <v>142</v>
      </c>
      <c r="AT383" s="216" t="s">
        <v>137</v>
      </c>
      <c r="AU383" s="216" t="s">
        <v>84</v>
      </c>
      <c r="AY383" s="18" t="s">
        <v>135</v>
      </c>
      <c r="BE383" s="217">
        <f>IF(N383="základní",J383,0)</f>
        <v>0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8" t="s">
        <v>81</v>
      </c>
      <c r="BK383" s="217">
        <f>ROUND(I383*H383,2)</f>
        <v>0</v>
      </c>
      <c r="BL383" s="18" t="s">
        <v>142</v>
      </c>
      <c r="BM383" s="216" t="s">
        <v>582</v>
      </c>
    </row>
    <row r="384" s="12" customFormat="1" ht="25.92" customHeight="1">
      <c r="A384" s="12"/>
      <c r="B384" s="189"/>
      <c r="C384" s="190"/>
      <c r="D384" s="191" t="s">
        <v>72</v>
      </c>
      <c r="E384" s="192" t="s">
        <v>583</v>
      </c>
      <c r="F384" s="192" t="s">
        <v>584</v>
      </c>
      <c r="G384" s="190"/>
      <c r="H384" s="190"/>
      <c r="I384" s="193"/>
      <c r="J384" s="194">
        <f>BK384</f>
        <v>0</v>
      </c>
      <c r="K384" s="190"/>
      <c r="L384" s="195"/>
      <c r="M384" s="196"/>
      <c r="N384" s="197"/>
      <c r="O384" s="197"/>
      <c r="P384" s="198">
        <f>P385</f>
        <v>0</v>
      </c>
      <c r="Q384" s="197"/>
      <c r="R384" s="198">
        <f>R385</f>
        <v>0</v>
      </c>
      <c r="S384" s="197"/>
      <c r="T384" s="199">
        <f>T385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00" t="s">
        <v>164</v>
      </c>
      <c r="AT384" s="201" t="s">
        <v>72</v>
      </c>
      <c r="AU384" s="201" t="s">
        <v>73</v>
      </c>
      <c r="AY384" s="200" t="s">
        <v>135</v>
      </c>
      <c r="BK384" s="202">
        <f>BK385</f>
        <v>0</v>
      </c>
    </row>
    <row r="385" s="12" customFormat="1" ht="22.8" customHeight="1">
      <c r="A385" s="12"/>
      <c r="B385" s="189"/>
      <c r="C385" s="190"/>
      <c r="D385" s="191" t="s">
        <v>72</v>
      </c>
      <c r="E385" s="203" t="s">
        <v>585</v>
      </c>
      <c r="F385" s="203" t="s">
        <v>586</v>
      </c>
      <c r="G385" s="190"/>
      <c r="H385" s="190"/>
      <c r="I385" s="193"/>
      <c r="J385" s="204">
        <f>BK385</f>
        <v>0</v>
      </c>
      <c r="K385" s="190"/>
      <c r="L385" s="195"/>
      <c r="M385" s="196"/>
      <c r="N385" s="197"/>
      <c r="O385" s="197"/>
      <c r="P385" s="198">
        <f>SUM(P386:P396)</f>
        <v>0</v>
      </c>
      <c r="Q385" s="197"/>
      <c r="R385" s="198">
        <f>SUM(R386:R396)</f>
        <v>0</v>
      </c>
      <c r="S385" s="197"/>
      <c r="T385" s="199">
        <f>SUM(T386:T396)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00" t="s">
        <v>164</v>
      </c>
      <c r="AT385" s="201" t="s">
        <v>72</v>
      </c>
      <c r="AU385" s="201" t="s">
        <v>81</v>
      </c>
      <c r="AY385" s="200" t="s">
        <v>135</v>
      </c>
      <c r="BK385" s="202">
        <f>SUM(BK386:BK396)</f>
        <v>0</v>
      </c>
    </row>
    <row r="386" s="2" customFormat="1" ht="33" customHeight="1">
      <c r="A386" s="39"/>
      <c r="B386" s="40"/>
      <c r="C386" s="205" t="s">
        <v>568</v>
      </c>
      <c r="D386" s="205" t="s">
        <v>137</v>
      </c>
      <c r="E386" s="206" t="s">
        <v>588</v>
      </c>
      <c r="F386" s="207" t="s">
        <v>589</v>
      </c>
      <c r="G386" s="208" t="s">
        <v>544</v>
      </c>
      <c r="H386" s="209">
        <v>2175</v>
      </c>
      <c r="I386" s="210"/>
      <c r="J386" s="211">
        <f>ROUND(I386*H386,2)</f>
        <v>0</v>
      </c>
      <c r="K386" s="207" t="s">
        <v>141</v>
      </c>
      <c r="L386" s="45"/>
      <c r="M386" s="212" t="s">
        <v>21</v>
      </c>
      <c r="N386" s="213" t="s">
        <v>44</v>
      </c>
      <c r="O386" s="85"/>
      <c r="P386" s="214">
        <f>O386*H386</f>
        <v>0</v>
      </c>
      <c r="Q386" s="214">
        <v>0</v>
      </c>
      <c r="R386" s="214">
        <f>Q386*H386</f>
        <v>0</v>
      </c>
      <c r="S386" s="214">
        <v>0</v>
      </c>
      <c r="T386" s="215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6" t="s">
        <v>590</v>
      </c>
      <c r="AT386" s="216" t="s">
        <v>137</v>
      </c>
      <c r="AU386" s="216" t="s">
        <v>84</v>
      </c>
      <c r="AY386" s="18" t="s">
        <v>135</v>
      </c>
      <c r="BE386" s="217">
        <f>IF(N386="základní",J386,0)</f>
        <v>0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8" t="s">
        <v>81</v>
      </c>
      <c r="BK386" s="217">
        <f>ROUND(I386*H386,2)</f>
        <v>0</v>
      </c>
      <c r="BL386" s="18" t="s">
        <v>590</v>
      </c>
      <c r="BM386" s="216" t="s">
        <v>591</v>
      </c>
    </row>
    <row r="387" s="2" customFormat="1">
      <c r="A387" s="39"/>
      <c r="B387" s="40"/>
      <c r="C387" s="41"/>
      <c r="D387" s="218" t="s">
        <v>144</v>
      </c>
      <c r="E387" s="41"/>
      <c r="F387" s="219" t="s">
        <v>592</v>
      </c>
      <c r="G387" s="41"/>
      <c r="H387" s="41"/>
      <c r="I387" s="220"/>
      <c r="J387" s="41"/>
      <c r="K387" s="41"/>
      <c r="L387" s="45"/>
      <c r="M387" s="221"/>
      <c r="N387" s="222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144</v>
      </c>
      <c r="AU387" s="18" t="s">
        <v>84</v>
      </c>
    </row>
    <row r="388" s="13" customFormat="1">
      <c r="A388" s="13"/>
      <c r="B388" s="223"/>
      <c r="C388" s="224"/>
      <c r="D388" s="218" t="s">
        <v>146</v>
      </c>
      <c r="E388" s="225" t="s">
        <v>21</v>
      </c>
      <c r="F388" s="226" t="s">
        <v>593</v>
      </c>
      <c r="G388" s="224"/>
      <c r="H388" s="227">
        <v>2175</v>
      </c>
      <c r="I388" s="228"/>
      <c r="J388" s="224"/>
      <c r="K388" s="224"/>
      <c r="L388" s="229"/>
      <c r="M388" s="230"/>
      <c r="N388" s="231"/>
      <c r="O388" s="231"/>
      <c r="P388" s="231"/>
      <c r="Q388" s="231"/>
      <c r="R388" s="231"/>
      <c r="S388" s="231"/>
      <c r="T388" s="23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3" t="s">
        <v>146</v>
      </c>
      <c r="AU388" s="233" t="s">
        <v>84</v>
      </c>
      <c r="AV388" s="13" t="s">
        <v>84</v>
      </c>
      <c r="AW388" s="13" t="s">
        <v>34</v>
      </c>
      <c r="AX388" s="13" t="s">
        <v>73</v>
      </c>
      <c r="AY388" s="233" t="s">
        <v>135</v>
      </c>
    </row>
    <row r="389" s="14" customFormat="1">
      <c r="A389" s="14"/>
      <c r="B389" s="234"/>
      <c r="C389" s="235"/>
      <c r="D389" s="218" t="s">
        <v>146</v>
      </c>
      <c r="E389" s="236" t="s">
        <v>21</v>
      </c>
      <c r="F389" s="237" t="s">
        <v>148</v>
      </c>
      <c r="G389" s="235"/>
      <c r="H389" s="238">
        <v>2175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4" t="s">
        <v>146</v>
      </c>
      <c r="AU389" s="244" t="s">
        <v>84</v>
      </c>
      <c r="AV389" s="14" t="s">
        <v>142</v>
      </c>
      <c r="AW389" s="14" t="s">
        <v>34</v>
      </c>
      <c r="AX389" s="14" t="s">
        <v>81</v>
      </c>
      <c r="AY389" s="244" t="s">
        <v>135</v>
      </c>
    </row>
    <row r="390" s="2" customFormat="1" ht="16.5" customHeight="1">
      <c r="A390" s="39"/>
      <c r="B390" s="40"/>
      <c r="C390" s="205" t="s">
        <v>579</v>
      </c>
      <c r="D390" s="205" t="s">
        <v>137</v>
      </c>
      <c r="E390" s="206" t="s">
        <v>595</v>
      </c>
      <c r="F390" s="207" t="s">
        <v>596</v>
      </c>
      <c r="G390" s="208" t="s">
        <v>597</v>
      </c>
      <c r="H390" s="209">
        <v>1</v>
      </c>
      <c r="I390" s="210"/>
      <c r="J390" s="211">
        <f>ROUND(I390*H390,2)</f>
        <v>0</v>
      </c>
      <c r="K390" s="207" t="s">
        <v>21</v>
      </c>
      <c r="L390" s="45"/>
      <c r="M390" s="212" t="s">
        <v>21</v>
      </c>
      <c r="N390" s="213" t="s">
        <v>44</v>
      </c>
      <c r="O390" s="85"/>
      <c r="P390" s="214">
        <f>O390*H390</f>
        <v>0</v>
      </c>
      <c r="Q390" s="214">
        <v>0</v>
      </c>
      <c r="R390" s="214">
        <f>Q390*H390</f>
        <v>0</v>
      </c>
      <c r="S390" s="214">
        <v>0</v>
      </c>
      <c r="T390" s="215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16" t="s">
        <v>590</v>
      </c>
      <c r="AT390" s="216" t="s">
        <v>137</v>
      </c>
      <c r="AU390" s="216" t="s">
        <v>84</v>
      </c>
      <c r="AY390" s="18" t="s">
        <v>135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8" t="s">
        <v>81</v>
      </c>
      <c r="BK390" s="217">
        <f>ROUND(I390*H390,2)</f>
        <v>0</v>
      </c>
      <c r="BL390" s="18" t="s">
        <v>590</v>
      </c>
      <c r="BM390" s="216" t="s">
        <v>598</v>
      </c>
    </row>
    <row r="391" s="2" customFormat="1">
      <c r="A391" s="39"/>
      <c r="B391" s="40"/>
      <c r="C391" s="41"/>
      <c r="D391" s="218" t="s">
        <v>144</v>
      </c>
      <c r="E391" s="41"/>
      <c r="F391" s="219" t="s">
        <v>592</v>
      </c>
      <c r="G391" s="41"/>
      <c r="H391" s="41"/>
      <c r="I391" s="220"/>
      <c r="J391" s="41"/>
      <c r="K391" s="41"/>
      <c r="L391" s="45"/>
      <c r="M391" s="221"/>
      <c r="N391" s="222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144</v>
      </c>
      <c r="AU391" s="18" t="s">
        <v>84</v>
      </c>
    </row>
    <row r="392" s="13" customFormat="1">
      <c r="A392" s="13"/>
      <c r="B392" s="223"/>
      <c r="C392" s="224"/>
      <c r="D392" s="218" t="s">
        <v>146</v>
      </c>
      <c r="E392" s="225" t="s">
        <v>21</v>
      </c>
      <c r="F392" s="226" t="s">
        <v>599</v>
      </c>
      <c r="G392" s="224"/>
      <c r="H392" s="227">
        <v>1</v>
      </c>
      <c r="I392" s="228"/>
      <c r="J392" s="224"/>
      <c r="K392" s="224"/>
      <c r="L392" s="229"/>
      <c r="M392" s="230"/>
      <c r="N392" s="231"/>
      <c r="O392" s="231"/>
      <c r="P392" s="231"/>
      <c r="Q392" s="231"/>
      <c r="R392" s="231"/>
      <c r="S392" s="231"/>
      <c r="T392" s="23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3" t="s">
        <v>146</v>
      </c>
      <c r="AU392" s="233" t="s">
        <v>84</v>
      </c>
      <c r="AV392" s="13" t="s">
        <v>84</v>
      </c>
      <c r="AW392" s="13" t="s">
        <v>34</v>
      </c>
      <c r="AX392" s="13" t="s">
        <v>73</v>
      </c>
      <c r="AY392" s="233" t="s">
        <v>135</v>
      </c>
    </row>
    <row r="393" s="14" customFormat="1">
      <c r="A393" s="14"/>
      <c r="B393" s="234"/>
      <c r="C393" s="235"/>
      <c r="D393" s="218" t="s">
        <v>146</v>
      </c>
      <c r="E393" s="236" t="s">
        <v>21</v>
      </c>
      <c r="F393" s="237" t="s">
        <v>148</v>
      </c>
      <c r="G393" s="235"/>
      <c r="H393" s="238">
        <v>1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4" t="s">
        <v>146</v>
      </c>
      <c r="AU393" s="244" t="s">
        <v>84</v>
      </c>
      <c r="AV393" s="14" t="s">
        <v>142</v>
      </c>
      <c r="AW393" s="14" t="s">
        <v>34</v>
      </c>
      <c r="AX393" s="14" t="s">
        <v>81</v>
      </c>
      <c r="AY393" s="244" t="s">
        <v>135</v>
      </c>
    </row>
    <row r="394" s="2" customFormat="1" ht="16.5" customHeight="1">
      <c r="A394" s="39"/>
      <c r="B394" s="40"/>
      <c r="C394" s="205" t="s">
        <v>587</v>
      </c>
      <c r="D394" s="205" t="s">
        <v>137</v>
      </c>
      <c r="E394" s="206" t="s">
        <v>601</v>
      </c>
      <c r="F394" s="207" t="s">
        <v>602</v>
      </c>
      <c r="G394" s="208" t="s">
        <v>167</v>
      </c>
      <c r="H394" s="209">
        <v>3</v>
      </c>
      <c r="I394" s="210"/>
      <c r="J394" s="211">
        <f>ROUND(I394*H394,2)</f>
        <v>0</v>
      </c>
      <c r="K394" s="207" t="s">
        <v>21</v>
      </c>
      <c r="L394" s="45"/>
      <c r="M394" s="212" t="s">
        <v>21</v>
      </c>
      <c r="N394" s="213" t="s">
        <v>44</v>
      </c>
      <c r="O394" s="85"/>
      <c r="P394" s="214">
        <f>O394*H394</f>
        <v>0</v>
      </c>
      <c r="Q394" s="214">
        <v>0</v>
      </c>
      <c r="R394" s="214">
        <f>Q394*H394</f>
        <v>0</v>
      </c>
      <c r="S394" s="214">
        <v>0</v>
      </c>
      <c r="T394" s="21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6" t="s">
        <v>590</v>
      </c>
      <c r="AT394" s="216" t="s">
        <v>137</v>
      </c>
      <c r="AU394" s="216" t="s">
        <v>84</v>
      </c>
      <c r="AY394" s="18" t="s">
        <v>135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8" t="s">
        <v>81</v>
      </c>
      <c r="BK394" s="217">
        <f>ROUND(I394*H394,2)</f>
        <v>0</v>
      </c>
      <c r="BL394" s="18" t="s">
        <v>590</v>
      </c>
      <c r="BM394" s="216" t="s">
        <v>603</v>
      </c>
    </row>
    <row r="395" s="13" customFormat="1">
      <c r="A395" s="13"/>
      <c r="B395" s="223"/>
      <c r="C395" s="224"/>
      <c r="D395" s="218" t="s">
        <v>146</v>
      </c>
      <c r="E395" s="225" t="s">
        <v>21</v>
      </c>
      <c r="F395" s="226" t="s">
        <v>863</v>
      </c>
      <c r="G395" s="224"/>
      <c r="H395" s="227">
        <v>3</v>
      </c>
      <c r="I395" s="228"/>
      <c r="J395" s="224"/>
      <c r="K395" s="224"/>
      <c r="L395" s="229"/>
      <c r="M395" s="230"/>
      <c r="N395" s="231"/>
      <c r="O395" s="231"/>
      <c r="P395" s="231"/>
      <c r="Q395" s="231"/>
      <c r="R395" s="231"/>
      <c r="S395" s="231"/>
      <c r="T395" s="23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3" t="s">
        <v>146</v>
      </c>
      <c r="AU395" s="233" t="s">
        <v>84</v>
      </c>
      <c r="AV395" s="13" t="s">
        <v>84</v>
      </c>
      <c r="AW395" s="13" t="s">
        <v>34</v>
      </c>
      <c r="AX395" s="13" t="s">
        <v>73</v>
      </c>
      <c r="AY395" s="233" t="s">
        <v>135</v>
      </c>
    </row>
    <row r="396" s="14" customFormat="1">
      <c r="A396" s="14"/>
      <c r="B396" s="234"/>
      <c r="C396" s="235"/>
      <c r="D396" s="218" t="s">
        <v>146</v>
      </c>
      <c r="E396" s="236" t="s">
        <v>21</v>
      </c>
      <c r="F396" s="237" t="s">
        <v>148</v>
      </c>
      <c r="G396" s="235"/>
      <c r="H396" s="238">
        <v>3</v>
      </c>
      <c r="I396" s="239"/>
      <c r="J396" s="235"/>
      <c r="K396" s="235"/>
      <c r="L396" s="240"/>
      <c r="M396" s="265"/>
      <c r="N396" s="266"/>
      <c r="O396" s="266"/>
      <c r="P396" s="266"/>
      <c r="Q396" s="266"/>
      <c r="R396" s="266"/>
      <c r="S396" s="266"/>
      <c r="T396" s="26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4" t="s">
        <v>146</v>
      </c>
      <c r="AU396" s="244" t="s">
        <v>84</v>
      </c>
      <c r="AV396" s="14" t="s">
        <v>142</v>
      </c>
      <c r="AW396" s="14" t="s">
        <v>34</v>
      </c>
      <c r="AX396" s="14" t="s">
        <v>81</v>
      </c>
      <c r="AY396" s="244" t="s">
        <v>135</v>
      </c>
    </row>
    <row r="397" s="2" customFormat="1" ht="6.96" customHeight="1">
      <c r="A397" s="39"/>
      <c r="B397" s="60"/>
      <c r="C397" s="61"/>
      <c r="D397" s="61"/>
      <c r="E397" s="61"/>
      <c r="F397" s="61"/>
      <c r="G397" s="61"/>
      <c r="H397" s="61"/>
      <c r="I397" s="61"/>
      <c r="J397" s="61"/>
      <c r="K397" s="61"/>
      <c r="L397" s="45"/>
      <c r="M397" s="39"/>
      <c r="O397" s="39"/>
      <c r="P397" s="39"/>
      <c r="Q397" s="39"/>
      <c r="R397" s="39"/>
      <c r="S397" s="39"/>
      <c r="T397" s="39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</row>
  </sheetData>
  <sheetProtection sheet="1" autoFilter="0" formatColumns="0" formatRows="0" objects="1" scenarios="1" spinCount="100000" saltValue="1B/o4oLWEtMgtr15ITMuylzrTK4iqfDpp4YStpGyG+Q/g/LNI2OtR0R58e1PZM/Epg8nS1h8TW3BYWKb/LhVBg==" hashValue="GQ4hhwXN5z5VBqFXMLZ6RrCOo3Oq53UShOaABKXOL2KWRqrC9o7bWmeGNgAIDi6ccU7J0u8NxvUurwgznVRuzQ==" algorithmName="SHA-512" password="CC35"/>
  <autoFilter ref="C85:K39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Interakční prvek IP1 a krajinná zeleň KZ1 k.ú.Kouty u Poděbrad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864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83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732</v>
      </c>
      <c r="G12" s="39"/>
      <c r="H12" s="39"/>
      <c r="I12" s="133" t="s">
        <v>24</v>
      </c>
      <c r="J12" s="138" t="str">
        <f>'Rekapitulace stavby'!AN8</f>
        <v>30. 7. 2021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ROUND((SUM(BE82:BE265)),  2)</f>
        <v>0</v>
      </c>
      <c r="G33" s="39"/>
      <c r="H33" s="39"/>
      <c r="I33" s="149">
        <v>0.20999999999999999</v>
      </c>
      <c r="J33" s="148">
        <f>ROUND(((SUM(BE82:BE265))*I33),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ROUND((SUM(BF82:BF265)),  2)</f>
        <v>0</v>
      </c>
      <c r="G34" s="39"/>
      <c r="H34" s="39"/>
      <c r="I34" s="149">
        <v>0.14999999999999999</v>
      </c>
      <c r="J34" s="148">
        <f>ROUND(((SUM(BF82:BF265))*I34),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ROUND((SUM(BG82:BG265)),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ROUND((SUM(BH82:BH265)),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ROUND((SUM(BI82:BI265)),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Interakční prvek IP1 a krajinná zeleň KZ1 k.ú.Kouty u Poděbrad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802.1 - Krajinná zeleň KZ1 - Následná péče o výsadby a trávník 1.rok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Polní cesta VC4</v>
      </c>
      <c r="G52" s="41"/>
      <c r="H52" s="41"/>
      <c r="I52" s="33" t="s">
        <v>24</v>
      </c>
      <c r="J52" s="73" t="str">
        <f>IF(J12="","",J12)</f>
        <v>30. 7. 2021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ČR-SPÚ,Krajský pozemkový úřad pro Středočeský kraj</v>
      </c>
      <c r="G54" s="41"/>
      <c r="H54" s="41"/>
      <c r="I54" s="33" t="s">
        <v>32</v>
      </c>
      <c r="J54" s="37" t="str">
        <f>E21</f>
        <v>VDI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Ing.Baladová Z.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117</v>
      </c>
      <c r="E62" s="175"/>
      <c r="F62" s="175"/>
      <c r="G62" s="175"/>
      <c r="H62" s="175"/>
      <c r="I62" s="175"/>
      <c r="J62" s="176">
        <f>J256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121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Interakční prvek IP1 a krajinná zeleň KZ1 k.ú.Kouty u Poděbrad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107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802.1 - Krajinná zeleň KZ1 - Následná péče o výsadby a trávník 1.rok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22</v>
      </c>
      <c r="D76" s="41"/>
      <c r="E76" s="41"/>
      <c r="F76" s="28" t="str">
        <f>F12</f>
        <v>Polní cesta VC4</v>
      </c>
      <c r="G76" s="41"/>
      <c r="H76" s="41"/>
      <c r="I76" s="33" t="s">
        <v>24</v>
      </c>
      <c r="J76" s="73" t="str">
        <f>IF(J12="","",J12)</f>
        <v>30. 7. 2021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26</v>
      </c>
      <c r="D78" s="41"/>
      <c r="E78" s="41"/>
      <c r="F78" s="28" t="str">
        <f>E15</f>
        <v>ČR-SPÚ,Krajský pozemkový úřad pro Středočeský kraj</v>
      </c>
      <c r="G78" s="41"/>
      <c r="H78" s="41"/>
      <c r="I78" s="33" t="s">
        <v>32</v>
      </c>
      <c r="J78" s="37" t="str">
        <f>E21</f>
        <v>VDI Projekt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30</v>
      </c>
      <c r="D79" s="41"/>
      <c r="E79" s="41"/>
      <c r="F79" s="28" t="str">
        <f>IF(E18="","",E18)</f>
        <v>Vyplň údaj</v>
      </c>
      <c r="G79" s="41"/>
      <c r="H79" s="41"/>
      <c r="I79" s="33" t="s">
        <v>35</v>
      </c>
      <c r="J79" s="37" t="str">
        <f>E24</f>
        <v>Ing.Baladová Z.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122</v>
      </c>
      <c r="D81" s="181" t="s">
        <v>58</v>
      </c>
      <c r="E81" s="181" t="s">
        <v>54</v>
      </c>
      <c r="F81" s="181" t="s">
        <v>55</v>
      </c>
      <c r="G81" s="181" t="s">
        <v>123</v>
      </c>
      <c r="H81" s="181" t="s">
        <v>124</v>
      </c>
      <c r="I81" s="181" t="s">
        <v>125</v>
      </c>
      <c r="J81" s="181" t="s">
        <v>112</v>
      </c>
      <c r="K81" s="182" t="s">
        <v>126</v>
      </c>
      <c r="L81" s="183"/>
      <c r="M81" s="93" t="s">
        <v>21</v>
      </c>
      <c r="N81" s="94" t="s">
        <v>43</v>
      </c>
      <c r="O81" s="94" t="s">
        <v>127</v>
      </c>
      <c r="P81" s="94" t="s">
        <v>128</v>
      </c>
      <c r="Q81" s="94" t="s">
        <v>129</v>
      </c>
      <c r="R81" s="94" t="s">
        <v>130</v>
      </c>
      <c r="S81" s="94" t="s">
        <v>131</v>
      </c>
      <c r="T81" s="95" t="s">
        <v>132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133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0.39898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72</v>
      </c>
      <c r="AU82" s="18" t="s">
        <v>113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72</v>
      </c>
      <c r="E83" s="192" t="s">
        <v>134</v>
      </c>
      <c r="F83" s="192" t="s">
        <v>134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P84+P256</f>
        <v>0</v>
      </c>
      <c r="Q83" s="197"/>
      <c r="R83" s="198">
        <f>R84+R256</f>
        <v>0.39898</v>
      </c>
      <c r="S83" s="197"/>
      <c r="T83" s="199">
        <f>T84+T256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73</v>
      </c>
      <c r="AY83" s="200" t="s">
        <v>135</v>
      </c>
      <c r="BK83" s="202">
        <f>BK84+BK256</f>
        <v>0</v>
      </c>
    </row>
    <row r="84" s="12" customFormat="1" ht="22.8" customHeight="1">
      <c r="A84" s="12"/>
      <c r="B84" s="189"/>
      <c r="C84" s="190"/>
      <c r="D84" s="191" t="s">
        <v>72</v>
      </c>
      <c r="E84" s="203" t="s">
        <v>81</v>
      </c>
      <c r="F84" s="203" t="s">
        <v>136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SUM(P85:P255)</f>
        <v>0</v>
      </c>
      <c r="Q84" s="197"/>
      <c r="R84" s="198">
        <f>SUM(R85:R255)</f>
        <v>0.39898</v>
      </c>
      <c r="S84" s="197"/>
      <c r="T84" s="199">
        <f>SUM(T85:T255)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81</v>
      </c>
      <c r="AT84" s="201" t="s">
        <v>72</v>
      </c>
      <c r="AU84" s="201" t="s">
        <v>81</v>
      </c>
      <c r="AY84" s="200" t="s">
        <v>135</v>
      </c>
      <c r="BK84" s="202">
        <f>SUM(BK85:BK255)</f>
        <v>0</v>
      </c>
    </row>
    <row r="85" s="2" customFormat="1" ht="16.5" customHeight="1">
      <c r="A85" s="39"/>
      <c r="B85" s="40"/>
      <c r="C85" s="205" t="s">
        <v>81</v>
      </c>
      <c r="D85" s="205" t="s">
        <v>137</v>
      </c>
      <c r="E85" s="206" t="s">
        <v>138</v>
      </c>
      <c r="F85" s="207" t="s">
        <v>139</v>
      </c>
      <c r="G85" s="208" t="s">
        <v>140</v>
      </c>
      <c r="H85" s="209">
        <v>10400</v>
      </c>
      <c r="I85" s="210"/>
      <c r="J85" s="211">
        <f>ROUND(I85*H85,2)</f>
        <v>0</v>
      </c>
      <c r="K85" s="207" t="s">
        <v>141</v>
      </c>
      <c r="L85" s="45"/>
      <c r="M85" s="212" t="s">
        <v>21</v>
      </c>
      <c r="N85" s="213" t="s">
        <v>44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142</v>
      </c>
      <c r="AT85" s="216" t="s">
        <v>137</v>
      </c>
      <c r="AU85" s="216" t="s">
        <v>84</v>
      </c>
      <c r="AY85" s="18" t="s">
        <v>135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81</v>
      </c>
      <c r="BK85" s="217">
        <f>ROUND(I85*H85,2)</f>
        <v>0</v>
      </c>
      <c r="BL85" s="18" t="s">
        <v>142</v>
      </c>
      <c r="BM85" s="216" t="s">
        <v>865</v>
      </c>
    </row>
    <row r="86" s="2" customFormat="1">
      <c r="A86" s="39"/>
      <c r="B86" s="40"/>
      <c r="C86" s="41"/>
      <c r="D86" s="218" t="s">
        <v>144</v>
      </c>
      <c r="E86" s="41"/>
      <c r="F86" s="219" t="s">
        <v>145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144</v>
      </c>
      <c r="AU86" s="18" t="s">
        <v>84</v>
      </c>
    </row>
    <row r="87" s="13" customFormat="1">
      <c r="A87" s="13"/>
      <c r="B87" s="223"/>
      <c r="C87" s="224"/>
      <c r="D87" s="218" t="s">
        <v>146</v>
      </c>
      <c r="E87" s="225" t="s">
        <v>21</v>
      </c>
      <c r="F87" s="226" t="s">
        <v>866</v>
      </c>
      <c r="G87" s="224"/>
      <c r="H87" s="227">
        <v>10148</v>
      </c>
      <c r="I87" s="228"/>
      <c r="J87" s="224"/>
      <c r="K87" s="224"/>
      <c r="L87" s="229"/>
      <c r="M87" s="230"/>
      <c r="N87" s="231"/>
      <c r="O87" s="231"/>
      <c r="P87" s="231"/>
      <c r="Q87" s="231"/>
      <c r="R87" s="231"/>
      <c r="S87" s="231"/>
      <c r="T87" s="232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3" t="s">
        <v>146</v>
      </c>
      <c r="AU87" s="233" t="s">
        <v>84</v>
      </c>
      <c r="AV87" s="13" t="s">
        <v>84</v>
      </c>
      <c r="AW87" s="13" t="s">
        <v>34</v>
      </c>
      <c r="AX87" s="13" t="s">
        <v>73</v>
      </c>
      <c r="AY87" s="233" t="s">
        <v>135</v>
      </c>
    </row>
    <row r="88" s="13" customFormat="1">
      <c r="A88" s="13"/>
      <c r="B88" s="223"/>
      <c r="C88" s="224"/>
      <c r="D88" s="218" t="s">
        <v>146</v>
      </c>
      <c r="E88" s="225" t="s">
        <v>21</v>
      </c>
      <c r="F88" s="226" t="s">
        <v>867</v>
      </c>
      <c r="G88" s="224"/>
      <c r="H88" s="227">
        <v>252</v>
      </c>
      <c r="I88" s="228"/>
      <c r="J88" s="224"/>
      <c r="K88" s="224"/>
      <c r="L88" s="229"/>
      <c r="M88" s="230"/>
      <c r="N88" s="231"/>
      <c r="O88" s="231"/>
      <c r="P88" s="231"/>
      <c r="Q88" s="231"/>
      <c r="R88" s="231"/>
      <c r="S88" s="231"/>
      <c r="T88" s="23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3" t="s">
        <v>146</v>
      </c>
      <c r="AU88" s="233" t="s">
        <v>84</v>
      </c>
      <c r="AV88" s="13" t="s">
        <v>84</v>
      </c>
      <c r="AW88" s="13" t="s">
        <v>34</v>
      </c>
      <c r="AX88" s="13" t="s">
        <v>73</v>
      </c>
      <c r="AY88" s="233" t="s">
        <v>135</v>
      </c>
    </row>
    <row r="89" s="14" customFormat="1">
      <c r="A89" s="14"/>
      <c r="B89" s="234"/>
      <c r="C89" s="235"/>
      <c r="D89" s="218" t="s">
        <v>146</v>
      </c>
      <c r="E89" s="236" t="s">
        <v>21</v>
      </c>
      <c r="F89" s="237" t="s">
        <v>148</v>
      </c>
      <c r="G89" s="235"/>
      <c r="H89" s="238">
        <v>10400</v>
      </c>
      <c r="I89" s="239"/>
      <c r="J89" s="235"/>
      <c r="K89" s="235"/>
      <c r="L89" s="240"/>
      <c r="M89" s="241"/>
      <c r="N89" s="242"/>
      <c r="O89" s="242"/>
      <c r="P89" s="242"/>
      <c r="Q89" s="242"/>
      <c r="R89" s="242"/>
      <c r="S89" s="242"/>
      <c r="T89" s="243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4" t="s">
        <v>146</v>
      </c>
      <c r="AU89" s="244" t="s">
        <v>84</v>
      </c>
      <c r="AV89" s="14" t="s">
        <v>142</v>
      </c>
      <c r="AW89" s="14" t="s">
        <v>34</v>
      </c>
      <c r="AX89" s="14" t="s">
        <v>81</v>
      </c>
      <c r="AY89" s="244" t="s">
        <v>135</v>
      </c>
    </row>
    <row r="90" s="2" customFormat="1">
      <c r="A90" s="39"/>
      <c r="B90" s="40"/>
      <c r="C90" s="205" t="s">
        <v>84</v>
      </c>
      <c r="D90" s="205" t="s">
        <v>137</v>
      </c>
      <c r="E90" s="206" t="s">
        <v>159</v>
      </c>
      <c r="F90" s="207" t="s">
        <v>160</v>
      </c>
      <c r="G90" s="208" t="s">
        <v>140</v>
      </c>
      <c r="H90" s="209">
        <v>7</v>
      </c>
      <c r="I90" s="210"/>
      <c r="J90" s="211">
        <f>ROUND(I90*H90,2)</f>
        <v>0</v>
      </c>
      <c r="K90" s="207" t="s">
        <v>141</v>
      </c>
      <c r="L90" s="45"/>
      <c r="M90" s="212" t="s">
        <v>21</v>
      </c>
      <c r="N90" s="213" t="s">
        <v>44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142</v>
      </c>
      <c r="AT90" s="216" t="s">
        <v>137</v>
      </c>
      <c r="AU90" s="216" t="s">
        <v>84</v>
      </c>
      <c r="AY90" s="18" t="s">
        <v>135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81</v>
      </c>
      <c r="BK90" s="217">
        <f>ROUND(I90*H90,2)</f>
        <v>0</v>
      </c>
      <c r="BL90" s="18" t="s">
        <v>142</v>
      </c>
      <c r="BM90" s="216" t="s">
        <v>868</v>
      </c>
    </row>
    <row r="91" s="2" customFormat="1">
      <c r="A91" s="39"/>
      <c r="B91" s="40"/>
      <c r="C91" s="41"/>
      <c r="D91" s="218" t="s">
        <v>144</v>
      </c>
      <c r="E91" s="41"/>
      <c r="F91" s="219" t="s">
        <v>162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144</v>
      </c>
      <c r="AU91" s="18" t="s">
        <v>84</v>
      </c>
    </row>
    <row r="92" s="15" customFormat="1">
      <c r="A92" s="15"/>
      <c r="B92" s="255"/>
      <c r="C92" s="256"/>
      <c r="D92" s="218" t="s">
        <v>146</v>
      </c>
      <c r="E92" s="257" t="s">
        <v>21</v>
      </c>
      <c r="F92" s="258" t="s">
        <v>610</v>
      </c>
      <c r="G92" s="256"/>
      <c r="H92" s="257" t="s">
        <v>21</v>
      </c>
      <c r="I92" s="259"/>
      <c r="J92" s="256"/>
      <c r="K92" s="256"/>
      <c r="L92" s="260"/>
      <c r="M92" s="261"/>
      <c r="N92" s="262"/>
      <c r="O92" s="262"/>
      <c r="P92" s="262"/>
      <c r="Q92" s="262"/>
      <c r="R92" s="262"/>
      <c r="S92" s="262"/>
      <c r="T92" s="263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64" t="s">
        <v>146</v>
      </c>
      <c r="AU92" s="264" t="s">
        <v>84</v>
      </c>
      <c r="AV92" s="15" t="s">
        <v>81</v>
      </c>
      <c r="AW92" s="15" t="s">
        <v>34</v>
      </c>
      <c r="AX92" s="15" t="s">
        <v>73</v>
      </c>
      <c r="AY92" s="264" t="s">
        <v>135</v>
      </c>
    </row>
    <row r="93" s="13" customFormat="1">
      <c r="A93" s="13"/>
      <c r="B93" s="223"/>
      <c r="C93" s="224"/>
      <c r="D93" s="218" t="s">
        <v>146</v>
      </c>
      <c r="E93" s="225" t="s">
        <v>21</v>
      </c>
      <c r="F93" s="226" t="s">
        <v>869</v>
      </c>
      <c r="G93" s="224"/>
      <c r="H93" s="227">
        <v>3.5</v>
      </c>
      <c r="I93" s="228"/>
      <c r="J93" s="224"/>
      <c r="K93" s="224"/>
      <c r="L93" s="229"/>
      <c r="M93" s="230"/>
      <c r="N93" s="231"/>
      <c r="O93" s="231"/>
      <c r="P93" s="231"/>
      <c r="Q93" s="231"/>
      <c r="R93" s="231"/>
      <c r="S93" s="231"/>
      <c r="T93" s="23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3" t="s">
        <v>146</v>
      </c>
      <c r="AU93" s="233" t="s">
        <v>84</v>
      </c>
      <c r="AV93" s="13" t="s">
        <v>84</v>
      </c>
      <c r="AW93" s="13" t="s">
        <v>34</v>
      </c>
      <c r="AX93" s="13" t="s">
        <v>73</v>
      </c>
      <c r="AY93" s="233" t="s">
        <v>135</v>
      </c>
    </row>
    <row r="94" s="13" customFormat="1">
      <c r="A94" s="13"/>
      <c r="B94" s="223"/>
      <c r="C94" s="224"/>
      <c r="D94" s="218" t="s">
        <v>146</v>
      </c>
      <c r="E94" s="225" t="s">
        <v>21</v>
      </c>
      <c r="F94" s="226" t="s">
        <v>870</v>
      </c>
      <c r="G94" s="224"/>
      <c r="H94" s="227">
        <v>3.5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146</v>
      </c>
      <c r="AU94" s="233" t="s">
        <v>84</v>
      </c>
      <c r="AV94" s="13" t="s">
        <v>84</v>
      </c>
      <c r="AW94" s="13" t="s">
        <v>34</v>
      </c>
      <c r="AX94" s="13" t="s">
        <v>73</v>
      </c>
      <c r="AY94" s="233" t="s">
        <v>135</v>
      </c>
    </row>
    <row r="95" s="14" customFormat="1">
      <c r="A95" s="14"/>
      <c r="B95" s="234"/>
      <c r="C95" s="235"/>
      <c r="D95" s="218" t="s">
        <v>146</v>
      </c>
      <c r="E95" s="236" t="s">
        <v>21</v>
      </c>
      <c r="F95" s="237" t="s">
        <v>148</v>
      </c>
      <c r="G95" s="235"/>
      <c r="H95" s="238">
        <v>7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146</v>
      </c>
      <c r="AU95" s="244" t="s">
        <v>84</v>
      </c>
      <c r="AV95" s="14" t="s">
        <v>142</v>
      </c>
      <c r="AW95" s="14" t="s">
        <v>34</v>
      </c>
      <c r="AX95" s="14" t="s">
        <v>81</v>
      </c>
      <c r="AY95" s="244" t="s">
        <v>135</v>
      </c>
    </row>
    <row r="96" s="2" customFormat="1">
      <c r="A96" s="39"/>
      <c r="B96" s="40"/>
      <c r="C96" s="205" t="s">
        <v>153</v>
      </c>
      <c r="D96" s="205" t="s">
        <v>137</v>
      </c>
      <c r="E96" s="206" t="s">
        <v>182</v>
      </c>
      <c r="F96" s="207" t="s">
        <v>183</v>
      </c>
      <c r="G96" s="208" t="s">
        <v>167</v>
      </c>
      <c r="H96" s="209">
        <v>7</v>
      </c>
      <c r="I96" s="210"/>
      <c r="J96" s="211">
        <f>ROUND(I96*H96,2)</f>
        <v>0</v>
      </c>
      <c r="K96" s="207" t="s">
        <v>141</v>
      </c>
      <c r="L96" s="45"/>
      <c r="M96" s="212" t="s">
        <v>21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142</v>
      </c>
      <c r="AT96" s="216" t="s">
        <v>137</v>
      </c>
      <c r="AU96" s="216" t="s">
        <v>84</v>
      </c>
      <c r="AY96" s="18" t="s">
        <v>135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142</v>
      </c>
      <c r="BM96" s="216" t="s">
        <v>871</v>
      </c>
    </row>
    <row r="97" s="2" customFormat="1">
      <c r="A97" s="39"/>
      <c r="B97" s="40"/>
      <c r="C97" s="41"/>
      <c r="D97" s="218" t="s">
        <v>144</v>
      </c>
      <c r="E97" s="41"/>
      <c r="F97" s="219" t="s">
        <v>185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144</v>
      </c>
      <c r="AU97" s="18" t="s">
        <v>84</v>
      </c>
    </row>
    <row r="98" s="13" customFormat="1">
      <c r="A98" s="13"/>
      <c r="B98" s="223"/>
      <c r="C98" s="224"/>
      <c r="D98" s="218" t="s">
        <v>146</v>
      </c>
      <c r="E98" s="225" t="s">
        <v>21</v>
      </c>
      <c r="F98" s="226" t="s">
        <v>872</v>
      </c>
      <c r="G98" s="224"/>
      <c r="H98" s="227">
        <v>7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146</v>
      </c>
      <c r="AU98" s="233" t="s">
        <v>84</v>
      </c>
      <c r="AV98" s="13" t="s">
        <v>84</v>
      </c>
      <c r="AW98" s="13" t="s">
        <v>34</v>
      </c>
      <c r="AX98" s="13" t="s">
        <v>73</v>
      </c>
      <c r="AY98" s="233" t="s">
        <v>135</v>
      </c>
    </row>
    <row r="99" s="14" customFormat="1">
      <c r="A99" s="14"/>
      <c r="B99" s="234"/>
      <c r="C99" s="235"/>
      <c r="D99" s="218" t="s">
        <v>146</v>
      </c>
      <c r="E99" s="236" t="s">
        <v>21</v>
      </c>
      <c r="F99" s="237" t="s">
        <v>148</v>
      </c>
      <c r="G99" s="235"/>
      <c r="H99" s="238">
        <v>7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4" t="s">
        <v>146</v>
      </c>
      <c r="AU99" s="244" t="s">
        <v>84</v>
      </c>
      <c r="AV99" s="14" t="s">
        <v>142</v>
      </c>
      <c r="AW99" s="14" t="s">
        <v>34</v>
      </c>
      <c r="AX99" s="14" t="s">
        <v>81</v>
      </c>
      <c r="AY99" s="244" t="s">
        <v>135</v>
      </c>
    </row>
    <row r="100" s="2" customFormat="1" ht="16.5" customHeight="1">
      <c r="A100" s="39"/>
      <c r="B100" s="40"/>
      <c r="C100" s="205" t="s">
        <v>142</v>
      </c>
      <c r="D100" s="205" t="s">
        <v>137</v>
      </c>
      <c r="E100" s="206" t="s">
        <v>188</v>
      </c>
      <c r="F100" s="207" t="s">
        <v>189</v>
      </c>
      <c r="G100" s="208" t="s">
        <v>140</v>
      </c>
      <c r="H100" s="209">
        <v>3.5</v>
      </c>
      <c r="I100" s="210"/>
      <c r="J100" s="211">
        <f>ROUND(I100*H100,2)</f>
        <v>0</v>
      </c>
      <c r="K100" s="207" t="s">
        <v>141</v>
      </c>
      <c r="L100" s="45"/>
      <c r="M100" s="212" t="s">
        <v>21</v>
      </c>
      <c r="N100" s="213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142</v>
      </c>
      <c r="AT100" s="216" t="s">
        <v>137</v>
      </c>
      <c r="AU100" s="216" t="s">
        <v>84</v>
      </c>
      <c r="AY100" s="18" t="s">
        <v>135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142</v>
      </c>
      <c r="BM100" s="216" t="s">
        <v>873</v>
      </c>
    </row>
    <row r="101" s="2" customFormat="1">
      <c r="A101" s="39"/>
      <c r="B101" s="40"/>
      <c r="C101" s="41"/>
      <c r="D101" s="218" t="s">
        <v>144</v>
      </c>
      <c r="E101" s="41"/>
      <c r="F101" s="219" t="s">
        <v>185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144</v>
      </c>
      <c r="AU101" s="18" t="s">
        <v>84</v>
      </c>
    </row>
    <row r="102" s="13" customFormat="1">
      <c r="A102" s="13"/>
      <c r="B102" s="223"/>
      <c r="C102" s="224"/>
      <c r="D102" s="218" t="s">
        <v>146</v>
      </c>
      <c r="E102" s="225" t="s">
        <v>21</v>
      </c>
      <c r="F102" s="226" t="s">
        <v>874</v>
      </c>
      <c r="G102" s="224"/>
      <c r="H102" s="227">
        <v>3.5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146</v>
      </c>
      <c r="AU102" s="233" t="s">
        <v>84</v>
      </c>
      <c r="AV102" s="13" t="s">
        <v>84</v>
      </c>
      <c r="AW102" s="13" t="s">
        <v>34</v>
      </c>
      <c r="AX102" s="13" t="s">
        <v>73</v>
      </c>
      <c r="AY102" s="233" t="s">
        <v>135</v>
      </c>
    </row>
    <row r="103" s="14" customFormat="1">
      <c r="A103" s="14"/>
      <c r="B103" s="234"/>
      <c r="C103" s="235"/>
      <c r="D103" s="218" t="s">
        <v>146</v>
      </c>
      <c r="E103" s="236" t="s">
        <v>21</v>
      </c>
      <c r="F103" s="237" t="s">
        <v>148</v>
      </c>
      <c r="G103" s="235"/>
      <c r="H103" s="238">
        <v>3.5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146</v>
      </c>
      <c r="AU103" s="244" t="s">
        <v>84</v>
      </c>
      <c r="AV103" s="14" t="s">
        <v>142</v>
      </c>
      <c r="AW103" s="14" t="s">
        <v>34</v>
      </c>
      <c r="AX103" s="14" t="s">
        <v>81</v>
      </c>
      <c r="AY103" s="244" t="s">
        <v>135</v>
      </c>
    </row>
    <row r="104" s="2" customFormat="1">
      <c r="A104" s="39"/>
      <c r="B104" s="40"/>
      <c r="C104" s="205" t="s">
        <v>164</v>
      </c>
      <c r="D104" s="205" t="s">
        <v>137</v>
      </c>
      <c r="E104" s="206" t="s">
        <v>281</v>
      </c>
      <c r="F104" s="207" t="s">
        <v>282</v>
      </c>
      <c r="G104" s="208" t="s">
        <v>167</v>
      </c>
      <c r="H104" s="209">
        <v>7</v>
      </c>
      <c r="I104" s="210"/>
      <c r="J104" s="211">
        <f>ROUND(I104*H104,2)</f>
        <v>0</v>
      </c>
      <c r="K104" s="207" t="s">
        <v>141</v>
      </c>
      <c r="L104" s="45"/>
      <c r="M104" s="212" t="s">
        <v>21</v>
      </c>
      <c r="N104" s="213" t="s">
        <v>44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142</v>
      </c>
      <c r="AT104" s="216" t="s">
        <v>137</v>
      </c>
      <c r="AU104" s="216" t="s">
        <v>84</v>
      </c>
      <c r="AY104" s="18" t="s">
        <v>135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81</v>
      </c>
      <c r="BK104" s="217">
        <f>ROUND(I104*H104,2)</f>
        <v>0</v>
      </c>
      <c r="BL104" s="18" t="s">
        <v>142</v>
      </c>
      <c r="BM104" s="216" t="s">
        <v>875</v>
      </c>
    </row>
    <row r="105" s="2" customFormat="1">
      <c r="A105" s="39"/>
      <c r="B105" s="40"/>
      <c r="C105" s="41"/>
      <c r="D105" s="218" t="s">
        <v>144</v>
      </c>
      <c r="E105" s="41"/>
      <c r="F105" s="219" t="s">
        <v>284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144</v>
      </c>
      <c r="AU105" s="18" t="s">
        <v>84</v>
      </c>
    </row>
    <row r="106" s="15" customFormat="1">
      <c r="A106" s="15"/>
      <c r="B106" s="255"/>
      <c r="C106" s="256"/>
      <c r="D106" s="218" t="s">
        <v>146</v>
      </c>
      <c r="E106" s="257" t="s">
        <v>21</v>
      </c>
      <c r="F106" s="258" t="s">
        <v>610</v>
      </c>
      <c r="G106" s="256"/>
      <c r="H106" s="257" t="s">
        <v>21</v>
      </c>
      <c r="I106" s="259"/>
      <c r="J106" s="256"/>
      <c r="K106" s="256"/>
      <c r="L106" s="260"/>
      <c r="M106" s="261"/>
      <c r="N106" s="262"/>
      <c r="O106" s="262"/>
      <c r="P106" s="262"/>
      <c r="Q106" s="262"/>
      <c r="R106" s="262"/>
      <c r="S106" s="262"/>
      <c r="T106" s="263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4" t="s">
        <v>146</v>
      </c>
      <c r="AU106" s="264" t="s">
        <v>84</v>
      </c>
      <c r="AV106" s="15" t="s">
        <v>81</v>
      </c>
      <c r="AW106" s="15" t="s">
        <v>34</v>
      </c>
      <c r="AX106" s="15" t="s">
        <v>73</v>
      </c>
      <c r="AY106" s="264" t="s">
        <v>135</v>
      </c>
    </row>
    <row r="107" s="13" customFormat="1">
      <c r="A107" s="13"/>
      <c r="B107" s="223"/>
      <c r="C107" s="224"/>
      <c r="D107" s="218" t="s">
        <v>146</v>
      </c>
      <c r="E107" s="225" t="s">
        <v>21</v>
      </c>
      <c r="F107" s="226" t="s">
        <v>876</v>
      </c>
      <c r="G107" s="224"/>
      <c r="H107" s="227">
        <v>7</v>
      </c>
      <c r="I107" s="228"/>
      <c r="J107" s="224"/>
      <c r="K107" s="224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146</v>
      </c>
      <c r="AU107" s="233" t="s">
        <v>84</v>
      </c>
      <c r="AV107" s="13" t="s">
        <v>84</v>
      </c>
      <c r="AW107" s="13" t="s">
        <v>34</v>
      </c>
      <c r="AX107" s="13" t="s">
        <v>73</v>
      </c>
      <c r="AY107" s="233" t="s">
        <v>135</v>
      </c>
    </row>
    <row r="108" s="14" customFormat="1">
      <c r="A108" s="14"/>
      <c r="B108" s="234"/>
      <c r="C108" s="235"/>
      <c r="D108" s="218" t="s">
        <v>146</v>
      </c>
      <c r="E108" s="236" t="s">
        <v>21</v>
      </c>
      <c r="F108" s="237" t="s">
        <v>148</v>
      </c>
      <c r="G108" s="235"/>
      <c r="H108" s="238">
        <v>7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146</v>
      </c>
      <c r="AU108" s="244" t="s">
        <v>84</v>
      </c>
      <c r="AV108" s="14" t="s">
        <v>142</v>
      </c>
      <c r="AW108" s="14" t="s">
        <v>34</v>
      </c>
      <c r="AX108" s="14" t="s">
        <v>81</v>
      </c>
      <c r="AY108" s="244" t="s">
        <v>135</v>
      </c>
    </row>
    <row r="109" s="2" customFormat="1">
      <c r="A109" s="39"/>
      <c r="B109" s="40"/>
      <c r="C109" s="205" t="s">
        <v>171</v>
      </c>
      <c r="D109" s="205" t="s">
        <v>137</v>
      </c>
      <c r="E109" s="206" t="s">
        <v>774</v>
      </c>
      <c r="F109" s="207" t="s">
        <v>775</v>
      </c>
      <c r="G109" s="208" t="s">
        <v>167</v>
      </c>
      <c r="H109" s="209">
        <v>3</v>
      </c>
      <c r="I109" s="210"/>
      <c r="J109" s="211">
        <f>ROUND(I109*H109,2)</f>
        <v>0</v>
      </c>
      <c r="K109" s="207" t="s">
        <v>141</v>
      </c>
      <c r="L109" s="45"/>
      <c r="M109" s="212" t="s">
        <v>21</v>
      </c>
      <c r="N109" s="213" t="s">
        <v>44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142</v>
      </c>
      <c r="AT109" s="216" t="s">
        <v>137</v>
      </c>
      <c r="AU109" s="216" t="s">
        <v>84</v>
      </c>
      <c r="AY109" s="18" t="s">
        <v>135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81</v>
      </c>
      <c r="BK109" s="217">
        <f>ROUND(I109*H109,2)</f>
        <v>0</v>
      </c>
      <c r="BL109" s="18" t="s">
        <v>142</v>
      </c>
      <c r="BM109" s="216" t="s">
        <v>877</v>
      </c>
    </row>
    <row r="110" s="2" customFormat="1">
      <c r="A110" s="39"/>
      <c r="B110" s="40"/>
      <c r="C110" s="41"/>
      <c r="D110" s="218" t="s">
        <v>144</v>
      </c>
      <c r="E110" s="41"/>
      <c r="F110" s="219" t="s">
        <v>284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144</v>
      </c>
      <c r="AU110" s="18" t="s">
        <v>84</v>
      </c>
    </row>
    <row r="111" s="15" customFormat="1">
      <c r="A111" s="15"/>
      <c r="B111" s="255"/>
      <c r="C111" s="256"/>
      <c r="D111" s="218" t="s">
        <v>146</v>
      </c>
      <c r="E111" s="257" t="s">
        <v>21</v>
      </c>
      <c r="F111" s="258" t="s">
        <v>610</v>
      </c>
      <c r="G111" s="256"/>
      <c r="H111" s="257" t="s">
        <v>21</v>
      </c>
      <c r="I111" s="259"/>
      <c r="J111" s="256"/>
      <c r="K111" s="256"/>
      <c r="L111" s="260"/>
      <c r="M111" s="261"/>
      <c r="N111" s="262"/>
      <c r="O111" s="262"/>
      <c r="P111" s="262"/>
      <c r="Q111" s="262"/>
      <c r="R111" s="262"/>
      <c r="S111" s="262"/>
      <c r="T111" s="263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4" t="s">
        <v>146</v>
      </c>
      <c r="AU111" s="264" t="s">
        <v>84</v>
      </c>
      <c r="AV111" s="15" t="s">
        <v>81</v>
      </c>
      <c r="AW111" s="15" t="s">
        <v>34</v>
      </c>
      <c r="AX111" s="15" t="s">
        <v>73</v>
      </c>
      <c r="AY111" s="264" t="s">
        <v>135</v>
      </c>
    </row>
    <row r="112" s="13" customFormat="1">
      <c r="A112" s="13"/>
      <c r="B112" s="223"/>
      <c r="C112" s="224"/>
      <c r="D112" s="218" t="s">
        <v>146</v>
      </c>
      <c r="E112" s="225" t="s">
        <v>21</v>
      </c>
      <c r="F112" s="226" t="s">
        <v>878</v>
      </c>
      <c r="G112" s="224"/>
      <c r="H112" s="227">
        <v>3</v>
      </c>
      <c r="I112" s="228"/>
      <c r="J112" s="224"/>
      <c r="K112" s="224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146</v>
      </c>
      <c r="AU112" s="233" t="s">
        <v>84</v>
      </c>
      <c r="AV112" s="13" t="s">
        <v>84</v>
      </c>
      <c r="AW112" s="13" t="s">
        <v>34</v>
      </c>
      <c r="AX112" s="13" t="s">
        <v>73</v>
      </c>
      <c r="AY112" s="233" t="s">
        <v>135</v>
      </c>
    </row>
    <row r="113" s="14" customFormat="1">
      <c r="A113" s="14"/>
      <c r="B113" s="234"/>
      <c r="C113" s="235"/>
      <c r="D113" s="218" t="s">
        <v>146</v>
      </c>
      <c r="E113" s="236" t="s">
        <v>21</v>
      </c>
      <c r="F113" s="237" t="s">
        <v>148</v>
      </c>
      <c r="G113" s="235"/>
      <c r="H113" s="238">
        <v>3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146</v>
      </c>
      <c r="AU113" s="244" t="s">
        <v>84</v>
      </c>
      <c r="AV113" s="14" t="s">
        <v>142</v>
      </c>
      <c r="AW113" s="14" t="s">
        <v>34</v>
      </c>
      <c r="AX113" s="14" t="s">
        <v>81</v>
      </c>
      <c r="AY113" s="244" t="s">
        <v>135</v>
      </c>
    </row>
    <row r="114" s="2" customFormat="1">
      <c r="A114" s="39"/>
      <c r="B114" s="40"/>
      <c r="C114" s="205" t="s">
        <v>176</v>
      </c>
      <c r="D114" s="205" t="s">
        <v>137</v>
      </c>
      <c r="E114" s="206" t="s">
        <v>287</v>
      </c>
      <c r="F114" s="207" t="s">
        <v>288</v>
      </c>
      <c r="G114" s="208" t="s">
        <v>167</v>
      </c>
      <c r="H114" s="209">
        <v>4</v>
      </c>
      <c r="I114" s="210"/>
      <c r="J114" s="211">
        <f>ROUND(I114*H114,2)</f>
        <v>0</v>
      </c>
      <c r="K114" s="207" t="s">
        <v>141</v>
      </c>
      <c r="L114" s="45"/>
      <c r="M114" s="212" t="s">
        <v>21</v>
      </c>
      <c r="N114" s="213" t="s">
        <v>44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142</v>
      </c>
      <c r="AT114" s="216" t="s">
        <v>137</v>
      </c>
      <c r="AU114" s="216" t="s">
        <v>84</v>
      </c>
      <c r="AY114" s="18" t="s">
        <v>135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81</v>
      </c>
      <c r="BK114" s="217">
        <f>ROUND(I114*H114,2)</f>
        <v>0</v>
      </c>
      <c r="BL114" s="18" t="s">
        <v>142</v>
      </c>
      <c r="BM114" s="216" t="s">
        <v>879</v>
      </c>
    </row>
    <row r="115" s="2" customFormat="1">
      <c r="A115" s="39"/>
      <c r="B115" s="40"/>
      <c r="C115" s="41"/>
      <c r="D115" s="218" t="s">
        <v>144</v>
      </c>
      <c r="E115" s="41"/>
      <c r="F115" s="219" t="s">
        <v>284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144</v>
      </c>
      <c r="AU115" s="18" t="s">
        <v>84</v>
      </c>
    </row>
    <row r="116" s="15" customFormat="1">
      <c r="A116" s="15"/>
      <c r="B116" s="255"/>
      <c r="C116" s="256"/>
      <c r="D116" s="218" t="s">
        <v>146</v>
      </c>
      <c r="E116" s="257" t="s">
        <v>21</v>
      </c>
      <c r="F116" s="258" t="s">
        <v>610</v>
      </c>
      <c r="G116" s="256"/>
      <c r="H116" s="257" t="s">
        <v>21</v>
      </c>
      <c r="I116" s="259"/>
      <c r="J116" s="256"/>
      <c r="K116" s="256"/>
      <c r="L116" s="260"/>
      <c r="M116" s="261"/>
      <c r="N116" s="262"/>
      <c r="O116" s="262"/>
      <c r="P116" s="262"/>
      <c r="Q116" s="262"/>
      <c r="R116" s="262"/>
      <c r="S116" s="262"/>
      <c r="T116" s="263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4" t="s">
        <v>146</v>
      </c>
      <c r="AU116" s="264" t="s">
        <v>84</v>
      </c>
      <c r="AV116" s="15" t="s">
        <v>81</v>
      </c>
      <c r="AW116" s="15" t="s">
        <v>34</v>
      </c>
      <c r="AX116" s="15" t="s">
        <v>73</v>
      </c>
      <c r="AY116" s="264" t="s">
        <v>135</v>
      </c>
    </row>
    <row r="117" s="13" customFormat="1">
      <c r="A117" s="13"/>
      <c r="B117" s="223"/>
      <c r="C117" s="224"/>
      <c r="D117" s="218" t="s">
        <v>146</v>
      </c>
      <c r="E117" s="225" t="s">
        <v>21</v>
      </c>
      <c r="F117" s="226" t="s">
        <v>880</v>
      </c>
      <c r="G117" s="224"/>
      <c r="H117" s="227">
        <v>4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146</v>
      </c>
      <c r="AU117" s="233" t="s">
        <v>84</v>
      </c>
      <c r="AV117" s="13" t="s">
        <v>84</v>
      </c>
      <c r="AW117" s="13" t="s">
        <v>34</v>
      </c>
      <c r="AX117" s="13" t="s">
        <v>73</v>
      </c>
      <c r="AY117" s="233" t="s">
        <v>135</v>
      </c>
    </row>
    <row r="118" s="14" customFormat="1">
      <c r="A118" s="14"/>
      <c r="B118" s="234"/>
      <c r="C118" s="235"/>
      <c r="D118" s="218" t="s">
        <v>146</v>
      </c>
      <c r="E118" s="236" t="s">
        <v>21</v>
      </c>
      <c r="F118" s="237" t="s">
        <v>148</v>
      </c>
      <c r="G118" s="235"/>
      <c r="H118" s="238">
        <v>4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146</v>
      </c>
      <c r="AU118" s="244" t="s">
        <v>84</v>
      </c>
      <c r="AV118" s="14" t="s">
        <v>142</v>
      </c>
      <c r="AW118" s="14" t="s">
        <v>34</v>
      </c>
      <c r="AX118" s="14" t="s">
        <v>81</v>
      </c>
      <c r="AY118" s="244" t="s">
        <v>135</v>
      </c>
    </row>
    <row r="119" s="2" customFormat="1">
      <c r="A119" s="39"/>
      <c r="B119" s="40"/>
      <c r="C119" s="205" t="s">
        <v>181</v>
      </c>
      <c r="D119" s="205" t="s">
        <v>137</v>
      </c>
      <c r="E119" s="206" t="s">
        <v>303</v>
      </c>
      <c r="F119" s="207" t="s">
        <v>304</v>
      </c>
      <c r="G119" s="208" t="s">
        <v>167</v>
      </c>
      <c r="H119" s="209">
        <v>7</v>
      </c>
      <c r="I119" s="210"/>
      <c r="J119" s="211">
        <f>ROUND(I119*H119,2)</f>
        <v>0</v>
      </c>
      <c r="K119" s="207" t="s">
        <v>141</v>
      </c>
      <c r="L119" s="45"/>
      <c r="M119" s="212" t="s">
        <v>21</v>
      </c>
      <c r="N119" s="213" t="s">
        <v>44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142</v>
      </c>
      <c r="AT119" s="216" t="s">
        <v>137</v>
      </c>
      <c r="AU119" s="216" t="s">
        <v>84</v>
      </c>
      <c r="AY119" s="18" t="s">
        <v>135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81</v>
      </c>
      <c r="BK119" s="217">
        <f>ROUND(I119*H119,2)</f>
        <v>0</v>
      </c>
      <c r="BL119" s="18" t="s">
        <v>142</v>
      </c>
      <c r="BM119" s="216" t="s">
        <v>881</v>
      </c>
    </row>
    <row r="120" s="2" customFormat="1">
      <c r="A120" s="39"/>
      <c r="B120" s="40"/>
      <c r="C120" s="41"/>
      <c r="D120" s="218" t="s">
        <v>144</v>
      </c>
      <c r="E120" s="41"/>
      <c r="F120" s="219" t="s">
        <v>306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144</v>
      </c>
      <c r="AU120" s="18" t="s">
        <v>84</v>
      </c>
    </row>
    <row r="121" s="15" customFormat="1">
      <c r="A121" s="15"/>
      <c r="B121" s="255"/>
      <c r="C121" s="256"/>
      <c r="D121" s="218" t="s">
        <v>146</v>
      </c>
      <c r="E121" s="257" t="s">
        <v>21</v>
      </c>
      <c r="F121" s="258" t="s">
        <v>610</v>
      </c>
      <c r="G121" s="256"/>
      <c r="H121" s="257" t="s">
        <v>21</v>
      </c>
      <c r="I121" s="259"/>
      <c r="J121" s="256"/>
      <c r="K121" s="256"/>
      <c r="L121" s="260"/>
      <c r="M121" s="261"/>
      <c r="N121" s="262"/>
      <c r="O121" s="262"/>
      <c r="P121" s="262"/>
      <c r="Q121" s="262"/>
      <c r="R121" s="262"/>
      <c r="S121" s="262"/>
      <c r="T121" s="263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4" t="s">
        <v>146</v>
      </c>
      <c r="AU121" s="264" t="s">
        <v>84</v>
      </c>
      <c r="AV121" s="15" t="s">
        <v>81</v>
      </c>
      <c r="AW121" s="15" t="s">
        <v>34</v>
      </c>
      <c r="AX121" s="15" t="s">
        <v>73</v>
      </c>
      <c r="AY121" s="264" t="s">
        <v>135</v>
      </c>
    </row>
    <row r="122" s="13" customFormat="1">
      <c r="A122" s="13"/>
      <c r="B122" s="223"/>
      <c r="C122" s="224"/>
      <c r="D122" s="218" t="s">
        <v>146</v>
      </c>
      <c r="E122" s="225" t="s">
        <v>21</v>
      </c>
      <c r="F122" s="226" t="s">
        <v>876</v>
      </c>
      <c r="G122" s="224"/>
      <c r="H122" s="227">
        <v>7</v>
      </c>
      <c r="I122" s="228"/>
      <c r="J122" s="224"/>
      <c r="K122" s="224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146</v>
      </c>
      <c r="AU122" s="233" t="s">
        <v>84</v>
      </c>
      <c r="AV122" s="13" t="s">
        <v>84</v>
      </c>
      <c r="AW122" s="13" t="s">
        <v>34</v>
      </c>
      <c r="AX122" s="13" t="s">
        <v>73</v>
      </c>
      <c r="AY122" s="233" t="s">
        <v>135</v>
      </c>
    </row>
    <row r="123" s="14" customFormat="1">
      <c r="A123" s="14"/>
      <c r="B123" s="234"/>
      <c r="C123" s="235"/>
      <c r="D123" s="218" t="s">
        <v>146</v>
      </c>
      <c r="E123" s="236" t="s">
        <v>21</v>
      </c>
      <c r="F123" s="237" t="s">
        <v>148</v>
      </c>
      <c r="G123" s="235"/>
      <c r="H123" s="238">
        <v>7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146</v>
      </c>
      <c r="AU123" s="244" t="s">
        <v>84</v>
      </c>
      <c r="AV123" s="14" t="s">
        <v>142</v>
      </c>
      <c r="AW123" s="14" t="s">
        <v>34</v>
      </c>
      <c r="AX123" s="14" t="s">
        <v>81</v>
      </c>
      <c r="AY123" s="244" t="s">
        <v>135</v>
      </c>
    </row>
    <row r="124" s="2" customFormat="1" ht="16.5" customHeight="1">
      <c r="A124" s="39"/>
      <c r="B124" s="40"/>
      <c r="C124" s="245" t="s">
        <v>187</v>
      </c>
      <c r="D124" s="245" t="s">
        <v>274</v>
      </c>
      <c r="E124" s="246" t="s">
        <v>309</v>
      </c>
      <c r="F124" s="247" t="s">
        <v>310</v>
      </c>
      <c r="G124" s="248" t="s">
        <v>167</v>
      </c>
      <c r="H124" s="249">
        <v>1</v>
      </c>
      <c r="I124" s="250"/>
      <c r="J124" s="251">
        <f>ROUND(I124*H124,2)</f>
        <v>0</v>
      </c>
      <c r="K124" s="247" t="s">
        <v>21</v>
      </c>
      <c r="L124" s="252"/>
      <c r="M124" s="253" t="s">
        <v>21</v>
      </c>
      <c r="N124" s="254" t="s">
        <v>44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181</v>
      </c>
      <c r="AT124" s="216" t="s">
        <v>274</v>
      </c>
      <c r="AU124" s="216" t="s">
        <v>84</v>
      </c>
      <c r="AY124" s="18" t="s">
        <v>135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81</v>
      </c>
      <c r="BK124" s="217">
        <f>ROUND(I124*H124,2)</f>
        <v>0</v>
      </c>
      <c r="BL124" s="18" t="s">
        <v>142</v>
      </c>
      <c r="BM124" s="216" t="s">
        <v>882</v>
      </c>
    </row>
    <row r="125" s="13" customFormat="1">
      <c r="A125" s="13"/>
      <c r="B125" s="223"/>
      <c r="C125" s="224"/>
      <c r="D125" s="218" t="s">
        <v>146</v>
      </c>
      <c r="E125" s="225" t="s">
        <v>21</v>
      </c>
      <c r="F125" s="226" t="s">
        <v>629</v>
      </c>
      <c r="G125" s="224"/>
      <c r="H125" s="227">
        <v>1</v>
      </c>
      <c r="I125" s="228"/>
      <c r="J125" s="224"/>
      <c r="K125" s="224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146</v>
      </c>
      <c r="AU125" s="233" t="s">
        <v>84</v>
      </c>
      <c r="AV125" s="13" t="s">
        <v>84</v>
      </c>
      <c r="AW125" s="13" t="s">
        <v>34</v>
      </c>
      <c r="AX125" s="13" t="s">
        <v>73</v>
      </c>
      <c r="AY125" s="233" t="s">
        <v>135</v>
      </c>
    </row>
    <row r="126" s="14" customFormat="1">
      <c r="A126" s="14"/>
      <c r="B126" s="234"/>
      <c r="C126" s="235"/>
      <c r="D126" s="218" t="s">
        <v>146</v>
      </c>
      <c r="E126" s="236" t="s">
        <v>21</v>
      </c>
      <c r="F126" s="237" t="s">
        <v>148</v>
      </c>
      <c r="G126" s="235"/>
      <c r="H126" s="238">
        <v>1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146</v>
      </c>
      <c r="AU126" s="244" t="s">
        <v>84</v>
      </c>
      <c r="AV126" s="14" t="s">
        <v>142</v>
      </c>
      <c r="AW126" s="14" t="s">
        <v>34</v>
      </c>
      <c r="AX126" s="14" t="s">
        <v>81</v>
      </c>
      <c r="AY126" s="244" t="s">
        <v>135</v>
      </c>
    </row>
    <row r="127" s="2" customFormat="1" ht="16.5" customHeight="1">
      <c r="A127" s="39"/>
      <c r="B127" s="40"/>
      <c r="C127" s="245" t="s">
        <v>192</v>
      </c>
      <c r="D127" s="245" t="s">
        <v>274</v>
      </c>
      <c r="E127" s="246" t="s">
        <v>780</v>
      </c>
      <c r="F127" s="247" t="s">
        <v>781</v>
      </c>
      <c r="G127" s="248" t="s">
        <v>167</v>
      </c>
      <c r="H127" s="249">
        <v>1</v>
      </c>
      <c r="I127" s="250"/>
      <c r="J127" s="251">
        <f>ROUND(I127*H127,2)</f>
        <v>0</v>
      </c>
      <c r="K127" s="247" t="s">
        <v>21</v>
      </c>
      <c r="L127" s="252"/>
      <c r="M127" s="253" t="s">
        <v>21</v>
      </c>
      <c r="N127" s="254" t="s">
        <v>44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181</v>
      </c>
      <c r="AT127" s="216" t="s">
        <v>274</v>
      </c>
      <c r="AU127" s="216" t="s">
        <v>84</v>
      </c>
      <c r="AY127" s="18" t="s">
        <v>135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81</v>
      </c>
      <c r="BK127" s="217">
        <f>ROUND(I127*H127,2)</f>
        <v>0</v>
      </c>
      <c r="BL127" s="18" t="s">
        <v>142</v>
      </c>
      <c r="BM127" s="216" t="s">
        <v>883</v>
      </c>
    </row>
    <row r="128" s="13" customFormat="1">
      <c r="A128" s="13"/>
      <c r="B128" s="223"/>
      <c r="C128" s="224"/>
      <c r="D128" s="218" t="s">
        <v>146</v>
      </c>
      <c r="E128" s="225" t="s">
        <v>21</v>
      </c>
      <c r="F128" s="226" t="s">
        <v>629</v>
      </c>
      <c r="G128" s="224"/>
      <c r="H128" s="227">
        <v>1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146</v>
      </c>
      <c r="AU128" s="233" t="s">
        <v>84</v>
      </c>
      <c r="AV128" s="13" t="s">
        <v>84</v>
      </c>
      <c r="AW128" s="13" t="s">
        <v>34</v>
      </c>
      <c r="AX128" s="13" t="s">
        <v>81</v>
      </c>
      <c r="AY128" s="233" t="s">
        <v>135</v>
      </c>
    </row>
    <row r="129" s="14" customFormat="1">
      <c r="A129" s="14"/>
      <c r="B129" s="234"/>
      <c r="C129" s="235"/>
      <c r="D129" s="218" t="s">
        <v>146</v>
      </c>
      <c r="E129" s="236" t="s">
        <v>21</v>
      </c>
      <c r="F129" s="237" t="s">
        <v>148</v>
      </c>
      <c r="G129" s="235"/>
      <c r="H129" s="238">
        <v>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146</v>
      </c>
      <c r="AU129" s="244" t="s">
        <v>84</v>
      </c>
      <c r="AV129" s="14" t="s">
        <v>142</v>
      </c>
      <c r="AW129" s="14" t="s">
        <v>34</v>
      </c>
      <c r="AX129" s="14" t="s">
        <v>73</v>
      </c>
      <c r="AY129" s="244" t="s">
        <v>135</v>
      </c>
    </row>
    <row r="130" s="2" customFormat="1" ht="16.5" customHeight="1">
      <c r="A130" s="39"/>
      <c r="B130" s="40"/>
      <c r="C130" s="245" t="s">
        <v>197</v>
      </c>
      <c r="D130" s="245" t="s">
        <v>274</v>
      </c>
      <c r="E130" s="246" t="s">
        <v>784</v>
      </c>
      <c r="F130" s="247" t="s">
        <v>785</v>
      </c>
      <c r="G130" s="248" t="s">
        <v>167</v>
      </c>
      <c r="H130" s="249">
        <v>1</v>
      </c>
      <c r="I130" s="250"/>
      <c r="J130" s="251">
        <f>ROUND(I130*H130,2)</f>
        <v>0</v>
      </c>
      <c r="K130" s="247" t="s">
        <v>21</v>
      </c>
      <c r="L130" s="252"/>
      <c r="M130" s="253" t="s">
        <v>21</v>
      </c>
      <c r="N130" s="254" t="s">
        <v>44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181</v>
      </c>
      <c r="AT130" s="216" t="s">
        <v>274</v>
      </c>
      <c r="AU130" s="216" t="s">
        <v>84</v>
      </c>
      <c r="AY130" s="18" t="s">
        <v>135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81</v>
      </c>
      <c r="BK130" s="217">
        <f>ROUND(I130*H130,2)</f>
        <v>0</v>
      </c>
      <c r="BL130" s="18" t="s">
        <v>142</v>
      </c>
      <c r="BM130" s="216" t="s">
        <v>884</v>
      </c>
    </row>
    <row r="131" s="13" customFormat="1">
      <c r="A131" s="13"/>
      <c r="B131" s="223"/>
      <c r="C131" s="224"/>
      <c r="D131" s="218" t="s">
        <v>146</v>
      </c>
      <c r="E131" s="225" t="s">
        <v>21</v>
      </c>
      <c r="F131" s="226" t="s">
        <v>627</v>
      </c>
      <c r="G131" s="224"/>
      <c r="H131" s="227">
        <v>1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146</v>
      </c>
      <c r="AU131" s="233" t="s">
        <v>84</v>
      </c>
      <c r="AV131" s="13" t="s">
        <v>84</v>
      </c>
      <c r="AW131" s="13" t="s">
        <v>34</v>
      </c>
      <c r="AX131" s="13" t="s">
        <v>81</v>
      </c>
      <c r="AY131" s="233" t="s">
        <v>135</v>
      </c>
    </row>
    <row r="132" s="14" customFormat="1">
      <c r="A132" s="14"/>
      <c r="B132" s="234"/>
      <c r="C132" s="235"/>
      <c r="D132" s="218" t="s">
        <v>146</v>
      </c>
      <c r="E132" s="236" t="s">
        <v>21</v>
      </c>
      <c r="F132" s="237" t="s">
        <v>148</v>
      </c>
      <c r="G132" s="235"/>
      <c r="H132" s="238">
        <v>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146</v>
      </c>
      <c r="AU132" s="244" t="s">
        <v>84</v>
      </c>
      <c r="AV132" s="14" t="s">
        <v>142</v>
      </c>
      <c r="AW132" s="14" t="s">
        <v>34</v>
      </c>
      <c r="AX132" s="14" t="s">
        <v>73</v>
      </c>
      <c r="AY132" s="244" t="s">
        <v>135</v>
      </c>
    </row>
    <row r="133" s="2" customFormat="1" ht="16.5" customHeight="1">
      <c r="A133" s="39"/>
      <c r="B133" s="40"/>
      <c r="C133" s="245" t="s">
        <v>201</v>
      </c>
      <c r="D133" s="245" t="s">
        <v>274</v>
      </c>
      <c r="E133" s="246" t="s">
        <v>788</v>
      </c>
      <c r="F133" s="247" t="s">
        <v>789</v>
      </c>
      <c r="G133" s="248" t="s">
        <v>167</v>
      </c>
      <c r="H133" s="249">
        <v>1</v>
      </c>
      <c r="I133" s="250"/>
      <c r="J133" s="251">
        <f>ROUND(I133*H133,2)</f>
        <v>0</v>
      </c>
      <c r="K133" s="247" t="s">
        <v>21</v>
      </c>
      <c r="L133" s="252"/>
      <c r="M133" s="253" t="s">
        <v>21</v>
      </c>
      <c r="N133" s="254" t="s">
        <v>44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181</v>
      </c>
      <c r="AT133" s="216" t="s">
        <v>274</v>
      </c>
      <c r="AU133" s="216" t="s">
        <v>84</v>
      </c>
      <c r="AY133" s="18" t="s">
        <v>135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81</v>
      </c>
      <c r="BK133" s="217">
        <f>ROUND(I133*H133,2)</f>
        <v>0</v>
      </c>
      <c r="BL133" s="18" t="s">
        <v>142</v>
      </c>
      <c r="BM133" s="216" t="s">
        <v>885</v>
      </c>
    </row>
    <row r="134" s="13" customFormat="1">
      <c r="A134" s="13"/>
      <c r="B134" s="223"/>
      <c r="C134" s="224"/>
      <c r="D134" s="218" t="s">
        <v>146</v>
      </c>
      <c r="E134" s="225" t="s">
        <v>21</v>
      </c>
      <c r="F134" s="226" t="s">
        <v>629</v>
      </c>
      <c r="G134" s="224"/>
      <c r="H134" s="227">
        <v>1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146</v>
      </c>
      <c r="AU134" s="233" t="s">
        <v>84</v>
      </c>
      <c r="AV134" s="13" t="s">
        <v>84</v>
      </c>
      <c r="AW134" s="13" t="s">
        <v>34</v>
      </c>
      <c r="AX134" s="13" t="s">
        <v>81</v>
      </c>
      <c r="AY134" s="233" t="s">
        <v>135</v>
      </c>
    </row>
    <row r="135" s="14" customFormat="1">
      <c r="A135" s="14"/>
      <c r="B135" s="234"/>
      <c r="C135" s="235"/>
      <c r="D135" s="218" t="s">
        <v>146</v>
      </c>
      <c r="E135" s="236" t="s">
        <v>21</v>
      </c>
      <c r="F135" s="237" t="s">
        <v>148</v>
      </c>
      <c r="G135" s="235"/>
      <c r="H135" s="238">
        <v>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146</v>
      </c>
      <c r="AU135" s="244" t="s">
        <v>84</v>
      </c>
      <c r="AV135" s="14" t="s">
        <v>142</v>
      </c>
      <c r="AW135" s="14" t="s">
        <v>34</v>
      </c>
      <c r="AX135" s="14" t="s">
        <v>73</v>
      </c>
      <c r="AY135" s="244" t="s">
        <v>135</v>
      </c>
    </row>
    <row r="136" s="2" customFormat="1" ht="16.5" customHeight="1">
      <c r="A136" s="39"/>
      <c r="B136" s="40"/>
      <c r="C136" s="245" t="s">
        <v>205</v>
      </c>
      <c r="D136" s="245" t="s">
        <v>274</v>
      </c>
      <c r="E136" s="246" t="s">
        <v>792</v>
      </c>
      <c r="F136" s="247" t="s">
        <v>793</v>
      </c>
      <c r="G136" s="248" t="s">
        <v>167</v>
      </c>
      <c r="H136" s="249">
        <v>1</v>
      </c>
      <c r="I136" s="250"/>
      <c r="J136" s="251">
        <f>ROUND(I136*H136,2)</f>
        <v>0</v>
      </c>
      <c r="K136" s="247" t="s">
        <v>21</v>
      </c>
      <c r="L136" s="252"/>
      <c r="M136" s="253" t="s">
        <v>21</v>
      </c>
      <c r="N136" s="254" t="s">
        <v>44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181</v>
      </c>
      <c r="AT136" s="216" t="s">
        <v>274</v>
      </c>
      <c r="AU136" s="216" t="s">
        <v>84</v>
      </c>
      <c r="AY136" s="18" t="s">
        <v>135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81</v>
      </c>
      <c r="BK136" s="217">
        <f>ROUND(I136*H136,2)</f>
        <v>0</v>
      </c>
      <c r="BL136" s="18" t="s">
        <v>142</v>
      </c>
      <c r="BM136" s="216" t="s">
        <v>886</v>
      </c>
    </row>
    <row r="137" s="13" customFormat="1">
      <c r="A137" s="13"/>
      <c r="B137" s="223"/>
      <c r="C137" s="224"/>
      <c r="D137" s="218" t="s">
        <v>146</v>
      </c>
      <c r="E137" s="225" t="s">
        <v>21</v>
      </c>
      <c r="F137" s="226" t="s">
        <v>629</v>
      </c>
      <c r="G137" s="224"/>
      <c r="H137" s="227">
        <v>1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146</v>
      </c>
      <c r="AU137" s="233" t="s">
        <v>84</v>
      </c>
      <c r="AV137" s="13" t="s">
        <v>84</v>
      </c>
      <c r="AW137" s="13" t="s">
        <v>34</v>
      </c>
      <c r="AX137" s="13" t="s">
        <v>81</v>
      </c>
      <c r="AY137" s="233" t="s">
        <v>135</v>
      </c>
    </row>
    <row r="138" s="14" customFormat="1">
      <c r="A138" s="14"/>
      <c r="B138" s="234"/>
      <c r="C138" s="235"/>
      <c r="D138" s="218" t="s">
        <v>146</v>
      </c>
      <c r="E138" s="236" t="s">
        <v>21</v>
      </c>
      <c r="F138" s="237" t="s">
        <v>148</v>
      </c>
      <c r="G138" s="235"/>
      <c r="H138" s="238">
        <v>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4" t="s">
        <v>146</v>
      </c>
      <c r="AU138" s="244" t="s">
        <v>84</v>
      </c>
      <c r="AV138" s="14" t="s">
        <v>142</v>
      </c>
      <c r="AW138" s="14" t="s">
        <v>34</v>
      </c>
      <c r="AX138" s="14" t="s">
        <v>73</v>
      </c>
      <c r="AY138" s="244" t="s">
        <v>135</v>
      </c>
    </row>
    <row r="139" s="2" customFormat="1" ht="16.5" customHeight="1">
      <c r="A139" s="39"/>
      <c r="B139" s="40"/>
      <c r="C139" s="245" t="s">
        <v>211</v>
      </c>
      <c r="D139" s="245" t="s">
        <v>274</v>
      </c>
      <c r="E139" s="246" t="s">
        <v>795</v>
      </c>
      <c r="F139" s="247" t="s">
        <v>796</v>
      </c>
      <c r="G139" s="248" t="s">
        <v>167</v>
      </c>
      <c r="H139" s="249">
        <v>2</v>
      </c>
      <c r="I139" s="250"/>
      <c r="J139" s="251">
        <f>ROUND(I139*H139,2)</f>
        <v>0</v>
      </c>
      <c r="K139" s="247" t="s">
        <v>21</v>
      </c>
      <c r="L139" s="252"/>
      <c r="M139" s="253" t="s">
        <v>21</v>
      </c>
      <c r="N139" s="254" t="s">
        <v>44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181</v>
      </c>
      <c r="AT139" s="216" t="s">
        <v>274</v>
      </c>
      <c r="AU139" s="216" t="s">
        <v>84</v>
      </c>
      <c r="AY139" s="18" t="s">
        <v>135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81</v>
      </c>
      <c r="BK139" s="217">
        <f>ROUND(I139*H139,2)</f>
        <v>0</v>
      </c>
      <c r="BL139" s="18" t="s">
        <v>142</v>
      </c>
      <c r="BM139" s="216" t="s">
        <v>887</v>
      </c>
    </row>
    <row r="140" s="13" customFormat="1">
      <c r="A140" s="13"/>
      <c r="B140" s="223"/>
      <c r="C140" s="224"/>
      <c r="D140" s="218" t="s">
        <v>146</v>
      </c>
      <c r="E140" s="225" t="s">
        <v>21</v>
      </c>
      <c r="F140" s="226" t="s">
        <v>623</v>
      </c>
      <c r="G140" s="224"/>
      <c r="H140" s="227">
        <v>2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146</v>
      </c>
      <c r="AU140" s="233" t="s">
        <v>84</v>
      </c>
      <c r="AV140" s="13" t="s">
        <v>84</v>
      </c>
      <c r="AW140" s="13" t="s">
        <v>34</v>
      </c>
      <c r="AX140" s="13" t="s">
        <v>81</v>
      </c>
      <c r="AY140" s="233" t="s">
        <v>135</v>
      </c>
    </row>
    <row r="141" s="14" customFormat="1">
      <c r="A141" s="14"/>
      <c r="B141" s="234"/>
      <c r="C141" s="235"/>
      <c r="D141" s="218" t="s">
        <v>146</v>
      </c>
      <c r="E141" s="236" t="s">
        <v>21</v>
      </c>
      <c r="F141" s="237" t="s">
        <v>148</v>
      </c>
      <c r="G141" s="235"/>
      <c r="H141" s="238">
        <v>2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146</v>
      </c>
      <c r="AU141" s="244" t="s">
        <v>84</v>
      </c>
      <c r="AV141" s="14" t="s">
        <v>142</v>
      </c>
      <c r="AW141" s="14" t="s">
        <v>34</v>
      </c>
      <c r="AX141" s="14" t="s">
        <v>73</v>
      </c>
      <c r="AY141" s="244" t="s">
        <v>135</v>
      </c>
    </row>
    <row r="142" s="2" customFormat="1">
      <c r="A142" s="39"/>
      <c r="B142" s="40"/>
      <c r="C142" s="205" t="s">
        <v>8</v>
      </c>
      <c r="D142" s="205" t="s">
        <v>137</v>
      </c>
      <c r="E142" s="206" t="s">
        <v>799</v>
      </c>
      <c r="F142" s="207" t="s">
        <v>800</v>
      </c>
      <c r="G142" s="208" t="s">
        <v>167</v>
      </c>
      <c r="H142" s="209">
        <v>3</v>
      </c>
      <c r="I142" s="210"/>
      <c r="J142" s="211">
        <f>ROUND(I142*H142,2)</f>
        <v>0</v>
      </c>
      <c r="K142" s="207" t="s">
        <v>141</v>
      </c>
      <c r="L142" s="45"/>
      <c r="M142" s="212" t="s">
        <v>21</v>
      </c>
      <c r="N142" s="213" t="s">
        <v>44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142</v>
      </c>
      <c r="AT142" s="216" t="s">
        <v>137</v>
      </c>
      <c r="AU142" s="216" t="s">
        <v>84</v>
      </c>
      <c r="AY142" s="18" t="s">
        <v>135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81</v>
      </c>
      <c r="BK142" s="217">
        <f>ROUND(I142*H142,2)</f>
        <v>0</v>
      </c>
      <c r="BL142" s="18" t="s">
        <v>142</v>
      </c>
      <c r="BM142" s="216" t="s">
        <v>888</v>
      </c>
    </row>
    <row r="143" s="2" customFormat="1">
      <c r="A143" s="39"/>
      <c r="B143" s="40"/>
      <c r="C143" s="41"/>
      <c r="D143" s="218" t="s">
        <v>144</v>
      </c>
      <c r="E143" s="41"/>
      <c r="F143" s="219" t="s">
        <v>306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144</v>
      </c>
      <c r="AU143" s="18" t="s">
        <v>84</v>
      </c>
    </row>
    <row r="144" s="15" customFormat="1">
      <c r="A144" s="15"/>
      <c r="B144" s="255"/>
      <c r="C144" s="256"/>
      <c r="D144" s="218" t="s">
        <v>146</v>
      </c>
      <c r="E144" s="257" t="s">
        <v>21</v>
      </c>
      <c r="F144" s="258" t="s">
        <v>610</v>
      </c>
      <c r="G144" s="256"/>
      <c r="H144" s="257" t="s">
        <v>21</v>
      </c>
      <c r="I144" s="259"/>
      <c r="J144" s="256"/>
      <c r="K144" s="256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146</v>
      </c>
      <c r="AU144" s="264" t="s">
        <v>84</v>
      </c>
      <c r="AV144" s="15" t="s">
        <v>81</v>
      </c>
      <c r="AW144" s="15" t="s">
        <v>34</v>
      </c>
      <c r="AX144" s="15" t="s">
        <v>73</v>
      </c>
      <c r="AY144" s="264" t="s">
        <v>135</v>
      </c>
    </row>
    <row r="145" s="13" customFormat="1">
      <c r="A145" s="13"/>
      <c r="B145" s="223"/>
      <c r="C145" s="224"/>
      <c r="D145" s="218" t="s">
        <v>146</v>
      </c>
      <c r="E145" s="225" t="s">
        <v>21</v>
      </c>
      <c r="F145" s="226" t="s">
        <v>878</v>
      </c>
      <c r="G145" s="224"/>
      <c r="H145" s="227">
        <v>3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146</v>
      </c>
      <c r="AU145" s="233" t="s">
        <v>84</v>
      </c>
      <c r="AV145" s="13" t="s">
        <v>84</v>
      </c>
      <c r="AW145" s="13" t="s">
        <v>34</v>
      </c>
      <c r="AX145" s="13" t="s">
        <v>73</v>
      </c>
      <c r="AY145" s="233" t="s">
        <v>135</v>
      </c>
    </row>
    <row r="146" s="14" customFormat="1">
      <c r="A146" s="14"/>
      <c r="B146" s="234"/>
      <c r="C146" s="235"/>
      <c r="D146" s="218" t="s">
        <v>146</v>
      </c>
      <c r="E146" s="236" t="s">
        <v>21</v>
      </c>
      <c r="F146" s="237" t="s">
        <v>148</v>
      </c>
      <c r="G146" s="235"/>
      <c r="H146" s="238">
        <v>3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146</v>
      </c>
      <c r="AU146" s="244" t="s">
        <v>84</v>
      </c>
      <c r="AV146" s="14" t="s">
        <v>142</v>
      </c>
      <c r="AW146" s="14" t="s">
        <v>34</v>
      </c>
      <c r="AX146" s="14" t="s">
        <v>81</v>
      </c>
      <c r="AY146" s="244" t="s">
        <v>135</v>
      </c>
    </row>
    <row r="147" s="2" customFormat="1" ht="16.5" customHeight="1">
      <c r="A147" s="39"/>
      <c r="B147" s="40"/>
      <c r="C147" s="245" t="s">
        <v>220</v>
      </c>
      <c r="D147" s="245" t="s">
        <v>274</v>
      </c>
      <c r="E147" s="246" t="s">
        <v>802</v>
      </c>
      <c r="F147" s="247" t="s">
        <v>803</v>
      </c>
      <c r="G147" s="248" t="s">
        <v>167</v>
      </c>
      <c r="H147" s="249">
        <v>3</v>
      </c>
      <c r="I147" s="250"/>
      <c r="J147" s="251">
        <f>ROUND(I147*H147,2)</f>
        <v>0</v>
      </c>
      <c r="K147" s="247" t="s">
        <v>141</v>
      </c>
      <c r="L147" s="252"/>
      <c r="M147" s="253" t="s">
        <v>21</v>
      </c>
      <c r="N147" s="254" t="s">
        <v>44</v>
      </c>
      <c r="O147" s="85"/>
      <c r="P147" s="214">
        <f>O147*H147</f>
        <v>0</v>
      </c>
      <c r="Q147" s="214">
        <v>0.01</v>
      </c>
      <c r="R147" s="214">
        <f>Q147*H147</f>
        <v>0.029999999999999999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181</v>
      </c>
      <c r="AT147" s="216" t="s">
        <v>274</v>
      </c>
      <c r="AU147" s="216" t="s">
        <v>84</v>
      </c>
      <c r="AY147" s="18" t="s">
        <v>135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81</v>
      </c>
      <c r="BK147" s="217">
        <f>ROUND(I147*H147,2)</f>
        <v>0</v>
      </c>
      <c r="BL147" s="18" t="s">
        <v>142</v>
      </c>
      <c r="BM147" s="216" t="s">
        <v>889</v>
      </c>
    </row>
    <row r="148" s="13" customFormat="1">
      <c r="A148" s="13"/>
      <c r="B148" s="223"/>
      <c r="C148" s="224"/>
      <c r="D148" s="218" t="s">
        <v>146</v>
      </c>
      <c r="E148" s="225" t="s">
        <v>21</v>
      </c>
      <c r="F148" s="226" t="s">
        <v>812</v>
      </c>
      <c r="G148" s="224"/>
      <c r="H148" s="227">
        <v>3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146</v>
      </c>
      <c r="AU148" s="233" t="s">
        <v>84</v>
      </c>
      <c r="AV148" s="13" t="s">
        <v>84</v>
      </c>
      <c r="AW148" s="13" t="s">
        <v>34</v>
      </c>
      <c r="AX148" s="13" t="s">
        <v>73</v>
      </c>
      <c r="AY148" s="233" t="s">
        <v>135</v>
      </c>
    </row>
    <row r="149" s="14" customFormat="1">
      <c r="A149" s="14"/>
      <c r="B149" s="234"/>
      <c r="C149" s="235"/>
      <c r="D149" s="218" t="s">
        <v>146</v>
      </c>
      <c r="E149" s="236" t="s">
        <v>21</v>
      </c>
      <c r="F149" s="237" t="s">
        <v>148</v>
      </c>
      <c r="G149" s="235"/>
      <c r="H149" s="238">
        <v>3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146</v>
      </c>
      <c r="AU149" s="244" t="s">
        <v>84</v>
      </c>
      <c r="AV149" s="14" t="s">
        <v>142</v>
      </c>
      <c r="AW149" s="14" t="s">
        <v>34</v>
      </c>
      <c r="AX149" s="14" t="s">
        <v>81</v>
      </c>
      <c r="AY149" s="244" t="s">
        <v>135</v>
      </c>
    </row>
    <row r="150" s="2" customFormat="1">
      <c r="A150" s="39"/>
      <c r="B150" s="40"/>
      <c r="C150" s="205" t="s">
        <v>225</v>
      </c>
      <c r="D150" s="205" t="s">
        <v>137</v>
      </c>
      <c r="E150" s="206" t="s">
        <v>314</v>
      </c>
      <c r="F150" s="207" t="s">
        <v>315</v>
      </c>
      <c r="G150" s="208" t="s">
        <v>167</v>
      </c>
      <c r="H150" s="209">
        <v>4</v>
      </c>
      <c r="I150" s="210"/>
      <c r="J150" s="211">
        <f>ROUND(I150*H150,2)</f>
        <v>0</v>
      </c>
      <c r="K150" s="207" t="s">
        <v>141</v>
      </c>
      <c r="L150" s="45"/>
      <c r="M150" s="212" t="s">
        <v>21</v>
      </c>
      <c r="N150" s="213" t="s">
        <v>44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142</v>
      </c>
      <c r="AT150" s="216" t="s">
        <v>137</v>
      </c>
      <c r="AU150" s="216" t="s">
        <v>84</v>
      </c>
      <c r="AY150" s="18" t="s">
        <v>135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81</v>
      </c>
      <c r="BK150" s="217">
        <f>ROUND(I150*H150,2)</f>
        <v>0</v>
      </c>
      <c r="BL150" s="18" t="s">
        <v>142</v>
      </c>
      <c r="BM150" s="216" t="s">
        <v>890</v>
      </c>
    </row>
    <row r="151" s="2" customFormat="1">
      <c r="A151" s="39"/>
      <c r="B151" s="40"/>
      <c r="C151" s="41"/>
      <c r="D151" s="218" t="s">
        <v>144</v>
      </c>
      <c r="E151" s="41"/>
      <c r="F151" s="219" t="s">
        <v>306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144</v>
      </c>
      <c r="AU151" s="18" t="s">
        <v>84</v>
      </c>
    </row>
    <row r="152" s="15" customFormat="1">
      <c r="A152" s="15"/>
      <c r="B152" s="255"/>
      <c r="C152" s="256"/>
      <c r="D152" s="218" t="s">
        <v>146</v>
      </c>
      <c r="E152" s="257" t="s">
        <v>21</v>
      </c>
      <c r="F152" s="258" t="s">
        <v>610</v>
      </c>
      <c r="G152" s="256"/>
      <c r="H152" s="257" t="s">
        <v>21</v>
      </c>
      <c r="I152" s="259"/>
      <c r="J152" s="256"/>
      <c r="K152" s="256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146</v>
      </c>
      <c r="AU152" s="264" t="s">
        <v>84</v>
      </c>
      <c r="AV152" s="15" t="s">
        <v>81</v>
      </c>
      <c r="AW152" s="15" t="s">
        <v>34</v>
      </c>
      <c r="AX152" s="15" t="s">
        <v>73</v>
      </c>
      <c r="AY152" s="264" t="s">
        <v>135</v>
      </c>
    </row>
    <row r="153" s="13" customFormat="1">
      <c r="A153" s="13"/>
      <c r="B153" s="223"/>
      <c r="C153" s="224"/>
      <c r="D153" s="218" t="s">
        <v>146</v>
      </c>
      <c r="E153" s="225" t="s">
        <v>21</v>
      </c>
      <c r="F153" s="226" t="s">
        <v>880</v>
      </c>
      <c r="G153" s="224"/>
      <c r="H153" s="227">
        <v>4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146</v>
      </c>
      <c r="AU153" s="233" t="s">
        <v>84</v>
      </c>
      <c r="AV153" s="13" t="s">
        <v>84</v>
      </c>
      <c r="AW153" s="13" t="s">
        <v>34</v>
      </c>
      <c r="AX153" s="13" t="s">
        <v>73</v>
      </c>
      <c r="AY153" s="233" t="s">
        <v>135</v>
      </c>
    </row>
    <row r="154" s="14" customFormat="1">
      <c r="A154" s="14"/>
      <c r="B154" s="234"/>
      <c r="C154" s="235"/>
      <c r="D154" s="218" t="s">
        <v>146</v>
      </c>
      <c r="E154" s="236" t="s">
        <v>21</v>
      </c>
      <c r="F154" s="237" t="s">
        <v>148</v>
      </c>
      <c r="G154" s="235"/>
      <c r="H154" s="238">
        <v>4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146</v>
      </c>
      <c r="AU154" s="244" t="s">
        <v>84</v>
      </c>
      <c r="AV154" s="14" t="s">
        <v>142</v>
      </c>
      <c r="AW154" s="14" t="s">
        <v>34</v>
      </c>
      <c r="AX154" s="14" t="s">
        <v>81</v>
      </c>
      <c r="AY154" s="244" t="s">
        <v>135</v>
      </c>
    </row>
    <row r="155" s="2" customFormat="1" ht="16.5" customHeight="1">
      <c r="A155" s="39"/>
      <c r="B155" s="40"/>
      <c r="C155" s="245" t="s">
        <v>230</v>
      </c>
      <c r="D155" s="245" t="s">
        <v>274</v>
      </c>
      <c r="E155" s="246" t="s">
        <v>323</v>
      </c>
      <c r="F155" s="247" t="s">
        <v>806</v>
      </c>
      <c r="G155" s="248" t="s">
        <v>167</v>
      </c>
      <c r="H155" s="249">
        <v>1</v>
      </c>
      <c r="I155" s="250"/>
      <c r="J155" s="251">
        <f>ROUND(I155*H155,2)</f>
        <v>0</v>
      </c>
      <c r="K155" s="247" t="s">
        <v>21</v>
      </c>
      <c r="L155" s="252"/>
      <c r="M155" s="253" t="s">
        <v>21</v>
      </c>
      <c r="N155" s="254" t="s">
        <v>44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181</v>
      </c>
      <c r="AT155" s="216" t="s">
        <v>274</v>
      </c>
      <c r="AU155" s="216" t="s">
        <v>84</v>
      </c>
      <c r="AY155" s="18" t="s">
        <v>135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81</v>
      </c>
      <c r="BK155" s="217">
        <f>ROUND(I155*H155,2)</f>
        <v>0</v>
      </c>
      <c r="BL155" s="18" t="s">
        <v>142</v>
      </c>
      <c r="BM155" s="216" t="s">
        <v>891</v>
      </c>
    </row>
    <row r="156" s="13" customFormat="1">
      <c r="A156" s="13"/>
      <c r="B156" s="223"/>
      <c r="C156" s="224"/>
      <c r="D156" s="218" t="s">
        <v>146</v>
      </c>
      <c r="E156" s="225" t="s">
        <v>21</v>
      </c>
      <c r="F156" s="226" t="s">
        <v>629</v>
      </c>
      <c r="G156" s="224"/>
      <c r="H156" s="227">
        <v>1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146</v>
      </c>
      <c r="AU156" s="233" t="s">
        <v>84</v>
      </c>
      <c r="AV156" s="13" t="s">
        <v>84</v>
      </c>
      <c r="AW156" s="13" t="s">
        <v>34</v>
      </c>
      <c r="AX156" s="13" t="s">
        <v>73</v>
      </c>
      <c r="AY156" s="233" t="s">
        <v>135</v>
      </c>
    </row>
    <row r="157" s="14" customFormat="1">
      <c r="A157" s="14"/>
      <c r="B157" s="234"/>
      <c r="C157" s="235"/>
      <c r="D157" s="218" t="s">
        <v>146</v>
      </c>
      <c r="E157" s="236" t="s">
        <v>21</v>
      </c>
      <c r="F157" s="237" t="s">
        <v>148</v>
      </c>
      <c r="G157" s="235"/>
      <c r="H157" s="238">
        <v>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146</v>
      </c>
      <c r="AU157" s="244" t="s">
        <v>84</v>
      </c>
      <c r="AV157" s="14" t="s">
        <v>142</v>
      </c>
      <c r="AW157" s="14" t="s">
        <v>34</v>
      </c>
      <c r="AX157" s="14" t="s">
        <v>81</v>
      </c>
      <c r="AY157" s="244" t="s">
        <v>135</v>
      </c>
    </row>
    <row r="158" s="2" customFormat="1" ht="16.5" customHeight="1">
      <c r="A158" s="39"/>
      <c r="B158" s="40"/>
      <c r="C158" s="245" t="s">
        <v>234</v>
      </c>
      <c r="D158" s="245" t="s">
        <v>274</v>
      </c>
      <c r="E158" s="246" t="s">
        <v>348</v>
      </c>
      <c r="F158" s="247" t="s">
        <v>807</v>
      </c>
      <c r="G158" s="248" t="s">
        <v>167</v>
      </c>
      <c r="H158" s="249">
        <v>1</v>
      </c>
      <c r="I158" s="250"/>
      <c r="J158" s="251">
        <f>ROUND(I158*H158,2)</f>
        <v>0</v>
      </c>
      <c r="K158" s="247" t="s">
        <v>21</v>
      </c>
      <c r="L158" s="252"/>
      <c r="M158" s="253" t="s">
        <v>21</v>
      </c>
      <c r="N158" s="254" t="s">
        <v>44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181</v>
      </c>
      <c r="AT158" s="216" t="s">
        <v>274</v>
      </c>
      <c r="AU158" s="216" t="s">
        <v>84</v>
      </c>
      <c r="AY158" s="18" t="s">
        <v>135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81</v>
      </c>
      <c r="BK158" s="217">
        <f>ROUND(I158*H158,2)</f>
        <v>0</v>
      </c>
      <c r="BL158" s="18" t="s">
        <v>142</v>
      </c>
      <c r="BM158" s="216" t="s">
        <v>892</v>
      </c>
    </row>
    <row r="159" s="13" customFormat="1">
      <c r="A159" s="13"/>
      <c r="B159" s="223"/>
      <c r="C159" s="224"/>
      <c r="D159" s="218" t="s">
        <v>146</v>
      </c>
      <c r="E159" s="225" t="s">
        <v>21</v>
      </c>
      <c r="F159" s="226" t="s">
        <v>629</v>
      </c>
      <c r="G159" s="224"/>
      <c r="H159" s="227">
        <v>1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146</v>
      </c>
      <c r="AU159" s="233" t="s">
        <v>84</v>
      </c>
      <c r="AV159" s="13" t="s">
        <v>84</v>
      </c>
      <c r="AW159" s="13" t="s">
        <v>34</v>
      </c>
      <c r="AX159" s="13" t="s">
        <v>73</v>
      </c>
      <c r="AY159" s="233" t="s">
        <v>135</v>
      </c>
    </row>
    <row r="160" s="14" customFormat="1">
      <c r="A160" s="14"/>
      <c r="B160" s="234"/>
      <c r="C160" s="235"/>
      <c r="D160" s="218" t="s">
        <v>146</v>
      </c>
      <c r="E160" s="236" t="s">
        <v>21</v>
      </c>
      <c r="F160" s="237" t="s">
        <v>148</v>
      </c>
      <c r="G160" s="235"/>
      <c r="H160" s="238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4" t="s">
        <v>146</v>
      </c>
      <c r="AU160" s="244" t="s">
        <v>84</v>
      </c>
      <c r="AV160" s="14" t="s">
        <v>142</v>
      </c>
      <c r="AW160" s="14" t="s">
        <v>34</v>
      </c>
      <c r="AX160" s="14" t="s">
        <v>81</v>
      </c>
      <c r="AY160" s="244" t="s">
        <v>135</v>
      </c>
    </row>
    <row r="161" s="2" customFormat="1" ht="21.75" customHeight="1">
      <c r="A161" s="39"/>
      <c r="B161" s="40"/>
      <c r="C161" s="245" t="s">
        <v>239</v>
      </c>
      <c r="D161" s="245" t="s">
        <v>274</v>
      </c>
      <c r="E161" s="246" t="s">
        <v>809</v>
      </c>
      <c r="F161" s="247" t="s">
        <v>810</v>
      </c>
      <c r="G161" s="248" t="s">
        <v>167</v>
      </c>
      <c r="H161" s="249">
        <v>1</v>
      </c>
      <c r="I161" s="250"/>
      <c r="J161" s="251">
        <f>ROUND(I161*H161,2)</f>
        <v>0</v>
      </c>
      <c r="K161" s="247" t="s">
        <v>21</v>
      </c>
      <c r="L161" s="252"/>
      <c r="M161" s="253" t="s">
        <v>21</v>
      </c>
      <c r="N161" s="254" t="s">
        <v>44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181</v>
      </c>
      <c r="AT161" s="216" t="s">
        <v>274</v>
      </c>
      <c r="AU161" s="216" t="s">
        <v>84</v>
      </c>
      <c r="AY161" s="18" t="s">
        <v>135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81</v>
      </c>
      <c r="BK161" s="217">
        <f>ROUND(I161*H161,2)</f>
        <v>0</v>
      </c>
      <c r="BL161" s="18" t="s">
        <v>142</v>
      </c>
      <c r="BM161" s="216" t="s">
        <v>893</v>
      </c>
    </row>
    <row r="162" s="13" customFormat="1">
      <c r="A162" s="13"/>
      <c r="B162" s="223"/>
      <c r="C162" s="224"/>
      <c r="D162" s="218" t="s">
        <v>146</v>
      </c>
      <c r="E162" s="225" t="s">
        <v>21</v>
      </c>
      <c r="F162" s="226" t="s">
        <v>629</v>
      </c>
      <c r="G162" s="224"/>
      <c r="H162" s="227">
        <v>1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146</v>
      </c>
      <c r="AU162" s="233" t="s">
        <v>84</v>
      </c>
      <c r="AV162" s="13" t="s">
        <v>84</v>
      </c>
      <c r="AW162" s="13" t="s">
        <v>34</v>
      </c>
      <c r="AX162" s="13" t="s">
        <v>73</v>
      </c>
      <c r="AY162" s="233" t="s">
        <v>135</v>
      </c>
    </row>
    <row r="163" s="14" customFormat="1">
      <c r="A163" s="14"/>
      <c r="B163" s="234"/>
      <c r="C163" s="235"/>
      <c r="D163" s="218" t="s">
        <v>146</v>
      </c>
      <c r="E163" s="236" t="s">
        <v>21</v>
      </c>
      <c r="F163" s="237" t="s">
        <v>148</v>
      </c>
      <c r="G163" s="235"/>
      <c r="H163" s="238">
        <v>1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4" t="s">
        <v>146</v>
      </c>
      <c r="AU163" s="244" t="s">
        <v>84</v>
      </c>
      <c r="AV163" s="14" t="s">
        <v>142</v>
      </c>
      <c r="AW163" s="14" t="s">
        <v>34</v>
      </c>
      <c r="AX163" s="14" t="s">
        <v>81</v>
      </c>
      <c r="AY163" s="244" t="s">
        <v>135</v>
      </c>
    </row>
    <row r="164" s="2" customFormat="1" ht="16.5" customHeight="1">
      <c r="A164" s="39"/>
      <c r="B164" s="40"/>
      <c r="C164" s="245" t="s">
        <v>7</v>
      </c>
      <c r="D164" s="245" t="s">
        <v>274</v>
      </c>
      <c r="E164" s="246" t="s">
        <v>358</v>
      </c>
      <c r="F164" s="247" t="s">
        <v>359</v>
      </c>
      <c r="G164" s="248" t="s">
        <v>167</v>
      </c>
      <c r="H164" s="249">
        <v>1</v>
      </c>
      <c r="I164" s="250"/>
      <c r="J164" s="251">
        <f>ROUND(I164*H164,2)</f>
        <v>0</v>
      </c>
      <c r="K164" s="247" t="s">
        <v>21</v>
      </c>
      <c r="L164" s="252"/>
      <c r="M164" s="253" t="s">
        <v>21</v>
      </c>
      <c r="N164" s="254" t="s">
        <v>44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181</v>
      </c>
      <c r="AT164" s="216" t="s">
        <v>274</v>
      </c>
      <c r="AU164" s="216" t="s">
        <v>84</v>
      </c>
      <c r="AY164" s="18" t="s">
        <v>135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81</v>
      </c>
      <c r="BK164" s="217">
        <f>ROUND(I164*H164,2)</f>
        <v>0</v>
      </c>
      <c r="BL164" s="18" t="s">
        <v>142</v>
      </c>
      <c r="BM164" s="216" t="s">
        <v>894</v>
      </c>
    </row>
    <row r="165" s="13" customFormat="1">
      <c r="A165" s="13"/>
      <c r="B165" s="223"/>
      <c r="C165" s="224"/>
      <c r="D165" s="218" t="s">
        <v>146</v>
      </c>
      <c r="E165" s="225" t="s">
        <v>21</v>
      </c>
      <c r="F165" s="226" t="s">
        <v>629</v>
      </c>
      <c r="G165" s="224"/>
      <c r="H165" s="227">
        <v>1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3" t="s">
        <v>146</v>
      </c>
      <c r="AU165" s="233" t="s">
        <v>84</v>
      </c>
      <c r="AV165" s="13" t="s">
        <v>84</v>
      </c>
      <c r="AW165" s="13" t="s">
        <v>34</v>
      </c>
      <c r="AX165" s="13" t="s">
        <v>73</v>
      </c>
      <c r="AY165" s="233" t="s">
        <v>135</v>
      </c>
    </row>
    <row r="166" s="14" customFormat="1">
      <c r="A166" s="14"/>
      <c r="B166" s="234"/>
      <c r="C166" s="235"/>
      <c r="D166" s="218" t="s">
        <v>146</v>
      </c>
      <c r="E166" s="236" t="s">
        <v>21</v>
      </c>
      <c r="F166" s="237" t="s">
        <v>148</v>
      </c>
      <c r="G166" s="235"/>
      <c r="H166" s="238">
        <v>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4" t="s">
        <v>146</v>
      </c>
      <c r="AU166" s="244" t="s">
        <v>84</v>
      </c>
      <c r="AV166" s="14" t="s">
        <v>142</v>
      </c>
      <c r="AW166" s="14" t="s">
        <v>34</v>
      </c>
      <c r="AX166" s="14" t="s">
        <v>81</v>
      </c>
      <c r="AY166" s="244" t="s">
        <v>135</v>
      </c>
    </row>
    <row r="167" s="2" customFormat="1" ht="16.5" customHeight="1">
      <c r="A167" s="39"/>
      <c r="B167" s="40"/>
      <c r="C167" s="205" t="s">
        <v>248</v>
      </c>
      <c r="D167" s="205" t="s">
        <v>137</v>
      </c>
      <c r="E167" s="206" t="s">
        <v>367</v>
      </c>
      <c r="F167" s="207" t="s">
        <v>368</v>
      </c>
      <c r="G167" s="208" t="s">
        <v>167</v>
      </c>
      <c r="H167" s="209">
        <v>7</v>
      </c>
      <c r="I167" s="210"/>
      <c r="J167" s="211">
        <f>ROUND(I167*H167,2)</f>
        <v>0</v>
      </c>
      <c r="K167" s="207" t="s">
        <v>141</v>
      </c>
      <c r="L167" s="45"/>
      <c r="M167" s="212" t="s">
        <v>21</v>
      </c>
      <c r="N167" s="213" t="s">
        <v>44</v>
      </c>
      <c r="O167" s="85"/>
      <c r="P167" s="214">
        <f>O167*H167</f>
        <v>0</v>
      </c>
      <c r="Q167" s="214">
        <v>5.0000000000000002E-05</v>
      </c>
      <c r="R167" s="214">
        <f>Q167*H167</f>
        <v>0.00035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142</v>
      </c>
      <c r="AT167" s="216" t="s">
        <v>137</v>
      </c>
      <c r="AU167" s="216" t="s">
        <v>84</v>
      </c>
      <c r="AY167" s="18" t="s">
        <v>135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81</v>
      </c>
      <c r="BK167" s="217">
        <f>ROUND(I167*H167,2)</f>
        <v>0</v>
      </c>
      <c r="BL167" s="18" t="s">
        <v>142</v>
      </c>
      <c r="BM167" s="216" t="s">
        <v>895</v>
      </c>
    </row>
    <row r="168" s="2" customFormat="1">
      <c r="A168" s="39"/>
      <c r="B168" s="40"/>
      <c r="C168" s="41"/>
      <c r="D168" s="218" t="s">
        <v>144</v>
      </c>
      <c r="E168" s="41"/>
      <c r="F168" s="219" t="s">
        <v>370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144</v>
      </c>
      <c r="AU168" s="18" t="s">
        <v>84</v>
      </c>
    </row>
    <row r="169" s="13" customFormat="1">
      <c r="A169" s="13"/>
      <c r="B169" s="223"/>
      <c r="C169" s="224"/>
      <c r="D169" s="218" t="s">
        <v>146</v>
      </c>
      <c r="E169" s="225" t="s">
        <v>21</v>
      </c>
      <c r="F169" s="226" t="s">
        <v>896</v>
      </c>
      <c r="G169" s="224"/>
      <c r="H169" s="227">
        <v>7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146</v>
      </c>
      <c r="AU169" s="233" t="s">
        <v>84</v>
      </c>
      <c r="AV169" s="13" t="s">
        <v>84</v>
      </c>
      <c r="AW169" s="13" t="s">
        <v>34</v>
      </c>
      <c r="AX169" s="13" t="s">
        <v>73</v>
      </c>
      <c r="AY169" s="233" t="s">
        <v>135</v>
      </c>
    </row>
    <row r="170" s="14" customFormat="1">
      <c r="A170" s="14"/>
      <c r="B170" s="234"/>
      <c r="C170" s="235"/>
      <c r="D170" s="218" t="s">
        <v>146</v>
      </c>
      <c r="E170" s="236" t="s">
        <v>21</v>
      </c>
      <c r="F170" s="237" t="s">
        <v>148</v>
      </c>
      <c r="G170" s="235"/>
      <c r="H170" s="238">
        <v>7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4" t="s">
        <v>146</v>
      </c>
      <c r="AU170" s="244" t="s">
        <v>84</v>
      </c>
      <c r="AV170" s="14" t="s">
        <v>142</v>
      </c>
      <c r="AW170" s="14" t="s">
        <v>34</v>
      </c>
      <c r="AX170" s="14" t="s">
        <v>81</v>
      </c>
      <c r="AY170" s="244" t="s">
        <v>135</v>
      </c>
    </row>
    <row r="171" s="2" customFormat="1" ht="16.5" customHeight="1">
      <c r="A171" s="39"/>
      <c r="B171" s="40"/>
      <c r="C171" s="245" t="s">
        <v>253</v>
      </c>
      <c r="D171" s="245" t="s">
        <v>274</v>
      </c>
      <c r="E171" s="246" t="s">
        <v>373</v>
      </c>
      <c r="F171" s="247" t="s">
        <v>374</v>
      </c>
      <c r="G171" s="248" t="s">
        <v>167</v>
      </c>
      <c r="H171" s="249">
        <v>7</v>
      </c>
      <c r="I171" s="250"/>
      <c r="J171" s="251">
        <f>ROUND(I171*H171,2)</f>
        <v>0</v>
      </c>
      <c r="K171" s="247" t="s">
        <v>141</v>
      </c>
      <c r="L171" s="252"/>
      <c r="M171" s="253" t="s">
        <v>21</v>
      </c>
      <c r="N171" s="254" t="s">
        <v>44</v>
      </c>
      <c r="O171" s="85"/>
      <c r="P171" s="214">
        <f>O171*H171</f>
        <v>0</v>
      </c>
      <c r="Q171" s="214">
        <v>0.0035400000000000002</v>
      </c>
      <c r="R171" s="214">
        <f>Q171*H171</f>
        <v>0.02478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181</v>
      </c>
      <c r="AT171" s="216" t="s">
        <v>274</v>
      </c>
      <c r="AU171" s="216" t="s">
        <v>84</v>
      </c>
      <c r="AY171" s="18" t="s">
        <v>135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81</v>
      </c>
      <c r="BK171" s="217">
        <f>ROUND(I171*H171,2)</f>
        <v>0</v>
      </c>
      <c r="BL171" s="18" t="s">
        <v>142</v>
      </c>
      <c r="BM171" s="216" t="s">
        <v>897</v>
      </c>
    </row>
    <row r="172" s="13" customFormat="1">
      <c r="A172" s="13"/>
      <c r="B172" s="223"/>
      <c r="C172" s="224"/>
      <c r="D172" s="218" t="s">
        <v>146</v>
      </c>
      <c r="E172" s="225" t="s">
        <v>21</v>
      </c>
      <c r="F172" s="226" t="s">
        <v>176</v>
      </c>
      <c r="G172" s="224"/>
      <c r="H172" s="227">
        <v>7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3" t="s">
        <v>146</v>
      </c>
      <c r="AU172" s="233" t="s">
        <v>84</v>
      </c>
      <c r="AV172" s="13" t="s">
        <v>84</v>
      </c>
      <c r="AW172" s="13" t="s">
        <v>34</v>
      </c>
      <c r="AX172" s="13" t="s">
        <v>81</v>
      </c>
      <c r="AY172" s="233" t="s">
        <v>135</v>
      </c>
    </row>
    <row r="173" s="2" customFormat="1" ht="16.5" customHeight="1">
      <c r="A173" s="39"/>
      <c r="B173" s="40"/>
      <c r="C173" s="205" t="s">
        <v>258</v>
      </c>
      <c r="D173" s="205" t="s">
        <v>137</v>
      </c>
      <c r="E173" s="206" t="s">
        <v>637</v>
      </c>
      <c r="F173" s="207" t="s">
        <v>638</v>
      </c>
      <c r="G173" s="208" t="s">
        <v>167</v>
      </c>
      <c r="H173" s="209">
        <v>252</v>
      </c>
      <c r="I173" s="210"/>
      <c r="J173" s="211">
        <f>ROUND(I173*H173,2)</f>
        <v>0</v>
      </c>
      <c r="K173" s="207" t="s">
        <v>21</v>
      </c>
      <c r="L173" s="45"/>
      <c r="M173" s="212" t="s">
        <v>21</v>
      </c>
      <c r="N173" s="213" t="s">
        <v>44</v>
      </c>
      <c r="O173" s="85"/>
      <c r="P173" s="214">
        <f>O173*H173</f>
        <v>0</v>
      </c>
      <c r="Q173" s="214">
        <v>5.0000000000000002E-05</v>
      </c>
      <c r="R173" s="214">
        <f>Q173*H173</f>
        <v>0.0126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142</v>
      </c>
      <c r="AT173" s="216" t="s">
        <v>137</v>
      </c>
      <c r="AU173" s="216" t="s">
        <v>84</v>
      </c>
      <c r="AY173" s="18" t="s">
        <v>135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81</v>
      </c>
      <c r="BK173" s="217">
        <f>ROUND(I173*H173,2)</f>
        <v>0</v>
      </c>
      <c r="BL173" s="18" t="s">
        <v>142</v>
      </c>
      <c r="BM173" s="216" t="s">
        <v>639</v>
      </c>
    </row>
    <row r="174" s="2" customFormat="1">
      <c r="A174" s="39"/>
      <c r="B174" s="40"/>
      <c r="C174" s="41"/>
      <c r="D174" s="218" t="s">
        <v>144</v>
      </c>
      <c r="E174" s="41"/>
      <c r="F174" s="219" t="s">
        <v>370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144</v>
      </c>
      <c r="AU174" s="18" t="s">
        <v>84</v>
      </c>
    </row>
    <row r="175" s="13" customFormat="1">
      <c r="A175" s="13"/>
      <c r="B175" s="223"/>
      <c r="C175" s="224"/>
      <c r="D175" s="218" t="s">
        <v>146</v>
      </c>
      <c r="E175" s="225" t="s">
        <v>21</v>
      </c>
      <c r="F175" s="226" t="s">
        <v>898</v>
      </c>
      <c r="G175" s="224"/>
      <c r="H175" s="227">
        <v>252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146</v>
      </c>
      <c r="AU175" s="233" t="s">
        <v>84</v>
      </c>
      <c r="AV175" s="13" t="s">
        <v>84</v>
      </c>
      <c r="AW175" s="13" t="s">
        <v>34</v>
      </c>
      <c r="AX175" s="13" t="s">
        <v>73</v>
      </c>
      <c r="AY175" s="233" t="s">
        <v>135</v>
      </c>
    </row>
    <row r="176" s="14" customFormat="1">
      <c r="A176" s="14"/>
      <c r="B176" s="234"/>
      <c r="C176" s="235"/>
      <c r="D176" s="218" t="s">
        <v>146</v>
      </c>
      <c r="E176" s="236" t="s">
        <v>21</v>
      </c>
      <c r="F176" s="237" t="s">
        <v>148</v>
      </c>
      <c r="G176" s="235"/>
      <c r="H176" s="238">
        <v>252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4" t="s">
        <v>146</v>
      </c>
      <c r="AU176" s="244" t="s">
        <v>84</v>
      </c>
      <c r="AV176" s="14" t="s">
        <v>142</v>
      </c>
      <c r="AW176" s="14" t="s">
        <v>34</v>
      </c>
      <c r="AX176" s="14" t="s">
        <v>81</v>
      </c>
      <c r="AY176" s="244" t="s">
        <v>135</v>
      </c>
    </row>
    <row r="177" s="2" customFormat="1" ht="16.5" customHeight="1">
      <c r="A177" s="39"/>
      <c r="B177" s="40"/>
      <c r="C177" s="205" t="s">
        <v>264</v>
      </c>
      <c r="D177" s="205" t="s">
        <v>137</v>
      </c>
      <c r="E177" s="206" t="s">
        <v>381</v>
      </c>
      <c r="F177" s="207" t="s">
        <v>382</v>
      </c>
      <c r="G177" s="208" t="s">
        <v>167</v>
      </c>
      <c r="H177" s="209">
        <v>7</v>
      </c>
      <c r="I177" s="210"/>
      <c r="J177" s="211">
        <f>ROUND(I177*H177,2)</f>
        <v>0</v>
      </c>
      <c r="K177" s="207" t="s">
        <v>141</v>
      </c>
      <c r="L177" s="45"/>
      <c r="M177" s="212" t="s">
        <v>21</v>
      </c>
      <c r="N177" s="213" t="s">
        <v>44</v>
      </c>
      <c r="O177" s="85"/>
      <c r="P177" s="214">
        <f>O177*H177</f>
        <v>0</v>
      </c>
      <c r="Q177" s="214">
        <v>5.0000000000000002E-05</v>
      </c>
      <c r="R177" s="214">
        <f>Q177*H177</f>
        <v>0.00035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142</v>
      </c>
      <c r="AT177" s="216" t="s">
        <v>137</v>
      </c>
      <c r="AU177" s="216" t="s">
        <v>84</v>
      </c>
      <c r="AY177" s="18" t="s">
        <v>135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81</v>
      </c>
      <c r="BK177" s="217">
        <f>ROUND(I177*H177,2)</f>
        <v>0</v>
      </c>
      <c r="BL177" s="18" t="s">
        <v>142</v>
      </c>
      <c r="BM177" s="216" t="s">
        <v>899</v>
      </c>
    </row>
    <row r="178" s="2" customFormat="1">
      <c r="A178" s="39"/>
      <c r="B178" s="40"/>
      <c r="C178" s="41"/>
      <c r="D178" s="218" t="s">
        <v>144</v>
      </c>
      <c r="E178" s="41"/>
      <c r="F178" s="219" t="s">
        <v>370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144</v>
      </c>
      <c r="AU178" s="18" t="s">
        <v>84</v>
      </c>
    </row>
    <row r="179" s="13" customFormat="1">
      <c r="A179" s="13"/>
      <c r="B179" s="223"/>
      <c r="C179" s="224"/>
      <c r="D179" s="218" t="s">
        <v>146</v>
      </c>
      <c r="E179" s="225" t="s">
        <v>21</v>
      </c>
      <c r="F179" s="226" t="s">
        <v>900</v>
      </c>
      <c r="G179" s="224"/>
      <c r="H179" s="227">
        <v>7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3" t="s">
        <v>146</v>
      </c>
      <c r="AU179" s="233" t="s">
        <v>84</v>
      </c>
      <c r="AV179" s="13" t="s">
        <v>84</v>
      </c>
      <c r="AW179" s="13" t="s">
        <v>34</v>
      </c>
      <c r="AX179" s="13" t="s">
        <v>73</v>
      </c>
      <c r="AY179" s="233" t="s">
        <v>135</v>
      </c>
    </row>
    <row r="180" s="14" customFormat="1">
      <c r="A180" s="14"/>
      <c r="B180" s="234"/>
      <c r="C180" s="235"/>
      <c r="D180" s="218" t="s">
        <v>146</v>
      </c>
      <c r="E180" s="236" t="s">
        <v>21</v>
      </c>
      <c r="F180" s="237" t="s">
        <v>148</v>
      </c>
      <c r="G180" s="235"/>
      <c r="H180" s="238">
        <v>7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4" t="s">
        <v>146</v>
      </c>
      <c r="AU180" s="244" t="s">
        <v>84</v>
      </c>
      <c r="AV180" s="14" t="s">
        <v>142</v>
      </c>
      <c r="AW180" s="14" t="s">
        <v>34</v>
      </c>
      <c r="AX180" s="14" t="s">
        <v>81</v>
      </c>
      <c r="AY180" s="244" t="s">
        <v>135</v>
      </c>
    </row>
    <row r="181" s="2" customFormat="1" ht="16.5" customHeight="1">
      <c r="A181" s="39"/>
      <c r="B181" s="40"/>
      <c r="C181" s="245" t="s">
        <v>268</v>
      </c>
      <c r="D181" s="245" t="s">
        <v>274</v>
      </c>
      <c r="E181" s="246" t="s">
        <v>385</v>
      </c>
      <c r="F181" s="247" t="s">
        <v>386</v>
      </c>
      <c r="G181" s="248" t="s">
        <v>167</v>
      </c>
      <c r="H181" s="249">
        <v>14</v>
      </c>
      <c r="I181" s="250"/>
      <c r="J181" s="251">
        <f>ROUND(I181*H181,2)</f>
        <v>0</v>
      </c>
      <c r="K181" s="247" t="s">
        <v>21</v>
      </c>
      <c r="L181" s="252"/>
      <c r="M181" s="253" t="s">
        <v>21</v>
      </c>
      <c r="N181" s="254" t="s">
        <v>44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181</v>
      </c>
      <c r="AT181" s="216" t="s">
        <v>274</v>
      </c>
      <c r="AU181" s="216" t="s">
        <v>84</v>
      </c>
      <c r="AY181" s="18" t="s">
        <v>135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81</v>
      </c>
      <c r="BK181" s="217">
        <f>ROUND(I181*H181,2)</f>
        <v>0</v>
      </c>
      <c r="BL181" s="18" t="s">
        <v>142</v>
      </c>
      <c r="BM181" s="216" t="s">
        <v>901</v>
      </c>
    </row>
    <row r="182" s="13" customFormat="1">
      <c r="A182" s="13"/>
      <c r="B182" s="223"/>
      <c r="C182" s="224"/>
      <c r="D182" s="218" t="s">
        <v>146</v>
      </c>
      <c r="E182" s="225" t="s">
        <v>21</v>
      </c>
      <c r="F182" s="226" t="s">
        <v>902</v>
      </c>
      <c r="G182" s="224"/>
      <c r="H182" s="227">
        <v>14</v>
      </c>
      <c r="I182" s="228"/>
      <c r="J182" s="224"/>
      <c r="K182" s="224"/>
      <c r="L182" s="229"/>
      <c r="M182" s="230"/>
      <c r="N182" s="231"/>
      <c r="O182" s="231"/>
      <c r="P182" s="231"/>
      <c r="Q182" s="231"/>
      <c r="R182" s="231"/>
      <c r="S182" s="231"/>
      <c r="T182" s="23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3" t="s">
        <v>146</v>
      </c>
      <c r="AU182" s="233" t="s">
        <v>84</v>
      </c>
      <c r="AV182" s="13" t="s">
        <v>84</v>
      </c>
      <c r="AW182" s="13" t="s">
        <v>34</v>
      </c>
      <c r="AX182" s="13" t="s">
        <v>73</v>
      </c>
      <c r="AY182" s="233" t="s">
        <v>135</v>
      </c>
    </row>
    <row r="183" s="14" customFormat="1">
      <c r="A183" s="14"/>
      <c r="B183" s="234"/>
      <c r="C183" s="235"/>
      <c r="D183" s="218" t="s">
        <v>146</v>
      </c>
      <c r="E183" s="236" t="s">
        <v>21</v>
      </c>
      <c r="F183" s="237" t="s">
        <v>148</v>
      </c>
      <c r="G183" s="235"/>
      <c r="H183" s="238">
        <v>14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4" t="s">
        <v>146</v>
      </c>
      <c r="AU183" s="244" t="s">
        <v>84</v>
      </c>
      <c r="AV183" s="14" t="s">
        <v>142</v>
      </c>
      <c r="AW183" s="14" t="s">
        <v>34</v>
      </c>
      <c r="AX183" s="14" t="s">
        <v>81</v>
      </c>
      <c r="AY183" s="244" t="s">
        <v>135</v>
      </c>
    </row>
    <row r="184" s="2" customFormat="1" ht="16.5" customHeight="1">
      <c r="A184" s="39"/>
      <c r="B184" s="40"/>
      <c r="C184" s="245" t="s">
        <v>273</v>
      </c>
      <c r="D184" s="245" t="s">
        <v>274</v>
      </c>
      <c r="E184" s="246" t="s">
        <v>395</v>
      </c>
      <c r="F184" s="247" t="s">
        <v>396</v>
      </c>
      <c r="G184" s="248" t="s">
        <v>167</v>
      </c>
      <c r="H184" s="249">
        <v>14</v>
      </c>
      <c r="I184" s="250"/>
      <c r="J184" s="251">
        <f>ROUND(I184*H184,2)</f>
        <v>0</v>
      </c>
      <c r="K184" s="247" t="s">
        <v>21</v>
      </c>
      <c r="L184" s="252"/>
      <c r="M184" s="253" t="s">
        <v>21</v>
      </c>
      <c r="N184" s="254" t="s">
        <v>44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181</v>
      </c>
      <c r="AT184" s="216" t="s">
        <v>274</v>
      </c>
      <c r="AU184" s="216" t="s">
        <v>84</v>
      </c>
      <c r="AY184" s="18" t="s">
        <v>135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81</v>
      </c>
      <c r="BK184" s="217">
        <f>ROUND(I184*H184,2)</f>
        <v>0</v>
      </c>
      <c r="BL184" s="18" t="s">
        <v>142</v>
      </c>
      <c r="BM184" s="216" t="s">
        <v>903</v>
      </c>
    </row>
    <row r="185" s="13" customFormat="1">
      <c r="A185" s="13"/>
      <c r="B185" s="223"/>
      <c r="C185" s="224"/>
      <c r="D185" s="218" t="s">
        <v>146</v>
      </c>
      <c r="E185" s="225" t="s">
        <v>21</v>
      </c>
      <c r="F185" s="226" t="s">
        <v>904</v>
      </c>
      <c r="G185" s="224"/>
      <c r="H185" s="227">
        <v>14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146</v>
      </c>
      <c r="AU185" s="233" t="s">
        <v>84</v>
      </c>
      <c r="AV185" s="13" t="s">
        <v>84</v>
      </c>
      <c r="AW185" s="13" t="s">
        <v>34</v>
      </c>
      <c r="AX185" s="13" t="s">
        <v>73</v>
      </c>
      <c r="AY185" s="233" t="s">
        <v>135</v>
      </c>
    </row>
    <row r="186" s="14" customFormat="1">
      <c r="A186" s="14"/>
      <c r="B186" s="234"/>
      <c r="C186" s="235"/>
      <c r="D186" s="218" t="s">
        <v>146</v>
      </c>
      <c r="E186" s="236" t="s">
        <v>21</v>
      </c>
      <c r="F186" s="237" t="s">
        <v>148</v>
      </c>
      <c r="G186" s="235"/>
      <c r="H186" s="238">
        <v>14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4" t="s">
        <v>146</v>
      </c>
      <c r="AU186" s="244" t="s">
        <v>84</v>
      </c>
      <c r="AV186" s="14" t="s">
        <v>142</v>
      </c>
      <c r="AW186" s="14" t="s">
        <v>34</v>
      </c>
      <c r="AX186" s="14" t="s">
        <v>81</v>
      </c>
      <c r="AY186" s="244" t="s">
        <v>135</v>
      </c>
    </row>
    <row r="187" s="2" customFormat="1" ht="21.75" customHeight="1">
      <c r="A187" s="39"/>
      <c r="B187" s="40"/>
      <c r="C187" s="205" t="s">
        <v>280</v>
      </c>
      <c r="D187" s="205" t="s">
        <v>137</v>
      </c>
      <c r="E187" s="206" t="s">
        <v>400</v>
      </c>
      <c r="F187" s="207" t="s">
        <v>401</v>
      </c>
      <c r="G187" s="208" t="s">
        <v>167</v>
      </c>
      <c r="H187" s="209">
        <v>4</v>
      </c>
      <c r="I187" s="210"/>
      <c r="J187" s="211">
        <f>ROUND(I187*H187,2)</f>
        <v>0</v>
      </c>
      <c r="K187" s="207" t="s">
        <v>141</v>
      </c>
      <c r="L187" s="45"/>
      <c r="M187" s="212" t="s">
        <v>21</v>
      </c>
      <c r="N187" s="213" t="s">
        <v>44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142</v>
      </c>
      <c r="AT187" s="216" t="s">
        <v>137</v>
      </c>
      <c r="AU187" s="216" t="s">
        <v>84</v>
      </c>
      <c r="AY187" s="18" t="s">
        <v>135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81</v>
      </c>
      <c r="BK187" s="217">
        <f>ROUND(I187*H187,2)</f>
        <v>0</v>
      </c>
      <c r="BL187" s="18" t="s">
        <v>142</v>
      </c>
      <c r="BM187" s="216" t="s">
        <v>905</v>
      </c>
    </row>
    <row r="188" s="2" customFormat="1">
      <c r="A188" s="39"/>
      <c r="B188" s="40"/>
      <c r="C188" s="41"/>
      <c r="D188" s="218" t="s">
        <v>144</v>
      </c>
      <c r="E188" s="41"/>
      <c r="F188" s="219" t="s">
        <v>403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144</v>
      </c>
      <c r="AU188" s="18" t="s">
        <v>84</v>
      </c>
    </row>
    <row r="189" s="13" customFormat="1">
      <c r="A189" s="13"/>
      <c r="B189" s="223"/>
      <c r="C189" s="224"/>
      <c r="D189" s="218" t="s">
        <v>146</v>
      </c>
      <c r="E189" s="225" t="s">
        <v>21</v>
      </c>
      <c r="F189" s="226" t="s">
        <v>906</v>
      </c>
      <c r="G189" s="224"/>
      <c r="H189" s="227">
        <v>4</v>
      </c>
      <c r="I189" s="228"/>
      <c r="J189" s="224"/>
      <c r="K189" s="224"/>
      <c r="L189" s="229"/>
      <c r="M189" s="230"/>
      <c r="N189" s="231"/>
      <c r="O189" s="231"/>
      <c r="P189" s="231"/>
      <c r="Q189" s="231"/>
      <c r="R189" s="231"/>
      <c r="S189" s="231"/>
      <c r="T189" s="23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3" t="s">
        <v>146</v>
      </c>
      <c r="AU189" s="233" t="s">
        <v>84</v>
      </c>
      <c r="AV189" s="13" t="s">
        <v>84</v>
      </c>
      <c r="AW189" s="13" t="s">
        <v>34</v>
      </c>
      <c r="AX189" s="13" t="s">
        <v>73</v>
      </c>
      <c r="AY189" s="233" t="s">
        <v>135</v>
      </c>
    </row>
    <row r="190" s="14" customFormat="1">
      <c r="A190" s="14"/>
      <c r="B190" s="234"/>
      <c r="C190" s="235"/>
      <c r="D190" s="218" t="s">
        <v>146</v>
      </c>
      <c r="E190" s="236" t="s">
        <v>21</v>
      </c>
      <c r="F190" s="237" t="s">
        <v>148</v>
      </c>
      <c r="G190" s="235"/>
      <c r="H190" s="238">
        <v>4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4" t="s">
        <v>146</v>
      </c>
      <c r="AU190" s="244" t="s">
        <v>84</v>
      </c>
      <c r="AV190" s="14" t="s">
        <v>142</v>
      </c>
      <c r="AW190" s="14" t="s">
        <v>34</v>
      </c>
      <c r="AX190" s="14" t="s">
        <v>81</v>
      </c>
      <c r="AY190" s="244" t="s">
        <v>135</v>
      </c>
    </row>
    <row r="191" s="2" customFormat="1" ht="16.5" customHeight="1">
      <c r="A191" s="39"/>
      <c r="B191" s="40"/>
      <c r="C191" s="205" t="s">
        <v>286</v>
      </c>
      <c r="D191" s="205" t="s">
        <v>137</v>
      </c>
      <c r="E191" s="206" t="s">
        <v>651</v>
      </c>
      <c r="F191" s="207" t="s">
        <v>652</v>
      </c>
      <c r="G191" s="208" t="s">
        <v>167</v>
      </c>
      <c r="H191" s="209">
        <v>105</v>
      </c>
      <c r="I191" s="210"/>
      <c r="J191" s="211">
        <f>ROUND(I191*H191,2)</f>
        <v>0</v>
      </c>
      <c r="K191" s="207" t="s">
        <v>141</v>
      </c>
      <c r="L191" s="45"/>
      <c r="M191" s="212" t="s">
        <v>21</v>
      </c>
      <c r="N191" s="213" t="s">
        <v>44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142</v>
      </c>
      <c r="AT191" s="216" t="s">
        <v>137</v>
      </c>
      <c r="AU191" s="216" t="s">
        <v>84</v>
      </c>
      <c r="AY191" s="18" t="s">
        <v>135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81</v>
      </c>
      <c r="BK191" s="217">
        <f>ROUND(I191*H191,2)</f>
        <v>0</v>
      </c>
      <c r="BL191" s="18" t="s">
        <v>142</v>
      </c>
      <c r="BM191" s="216" t="s">
        <v>653</v>
      </c>
    </row>
    <row r="192" s="2" customFormat="1">
      <c r="A192" s="39"/>
      <c r="B192" s="40"/>
      <c r="C192" s="41"/>
      <c r="D192" s="218" t="s">
        <v>144</v>
      </c>
      <c r="E192" s="41"/>
      <c r="F192" s="219" t="s">
        <v>654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144</v>
      </c>
      <c r="AU192" s="18" t="s">
        <v>84</v>
      </c>
    </row>
    <row r="193" s="13" customFormat="1">
      <c r="A193" s="13"/>
      <c r="B193" s="223"/>
      <c r="C193" s="224"/>
      <c r="D193" s="218" t="s">
        <v>146</v>
      </c>
      <c r="E193" s="225" t="s">
        <v>21</v>
      </c>
      <c r="F193" s="226" t="s">
        <v>907</v>
      </c>
      <c r="G193" s="224"/>
      <c r="H193" s="227">
        <v>105</v>
      </c>
      <c r="I193" s="228"/>
      <c r="J193" s="224"/>
      <c r="K193" s="224"/>
      <c r="L193" s="229"/>
      <c r="M193" s="230"/>
      <c r="N193" s="231"/>
      <c r="O193" s="231"/>
      <c r="P193" s="231"/>
      <c r="Q193" s="231"/>
      <c r="R193" s="231"/>
      <c r="S193" s="231"/>
      <c r="T193" s="23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3" t="s">
        <v>146</v>
      </c>
      <c r="AU193" s="233" t="s">
        <v>84</v>
      </c>
      <c r="AV193" s="13" t="s">
        <v>84</v>
      </c>
      <c r="AW193" s="13" t="s">
        <v>34</v>
      </c>
      <c r="AX193" s="13" t="s">
        <v>73</v>
      </c>
      <c r="AY193" s="233" t="s">
        <v>135</v>
      </c>
    </row>
    <row r="194" s="14" customFormat="1">
      <c r="A194" s="14"/>
      <c r="B194" s="234"/>
      <c r="C194" s="235"/>
      <c r="D194" s="218" t="s">
        <v>146</v>
      </c>
      <c r="E194" s="236" t="s">
        <v>21</v>
      </c>
      <c r="F194" s="237" t="s">
        <v>148</v>
      </c>
      <c r="G194" s="235"/>
      <c r="H194" s="238">
        <v>105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4" t="s">
        <v>146</v>
      </c>
      <c r="AU194" s="244" t="s">
        <v>84</v>
      </c>
      <c r="AV194" s="14" t="s">
        <v>142</v>
      </c>
      <c r="AW194" s="14" t="s">
        <v>34</v>
      </c>
      <c r="AX194" s="14" t="s">
        <v>81</v>
      </c>
      <c r="AY194" s="244" t="s">
        <v>135</v>
      </c>
    </row>
    <row r="195" s="2" customFormat="1" ht="16.5" customHeight="1">
      <c r="A195" s="39"/>
      <c r="B195" s="40"/>
      <c r="C195" s="205" t="s">
        <v>292</v>
      </c>
      <c r="D195" s="205" t="s">
        <v>137</v>
      </c>
      <c r="E195" s="206" t="s">
        <v>908</v>
      </c>
      <c r="F195" s="207" t="s">
        <v>909</v>
      </c>
      <c r="G195" s="208" t="s">
        <v>167</v>
      </c>
      <c r="H195" s="209">
        <v>20</v>
      </c>
      <c r="I195" s="210"/>
      <c r="J195" s="211">
        <f>ROUND(I195*H195,2)</f>
        <v>0</v>
      </c>
      <c r="K195" s="207" t="s">
        <v>141</v>
      </c>
      <c r="L195" s="45"/>
      <c r="M195" s="212" t="s">
        <v>21</v>
      </c>
      <c r="N195" s="213" t="s">
        <v>44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142</v>
      </c>
      <c r="AT195" s="216" t="s">
        <v>137</v>
      </c>
      <c r="AU195" s="216" t="s">
        <v>84</v>
      </c>
      <c r="AY195" s="18" t="s">
        <v>135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81</v>
      </c>
      <c r="BK195" s="217">
        <f>ROUND(I195*H195,2)</f>
        <v>0</v>
      </c>
      <c r="BL195" s="18" t="s">
        <v>142</v>
      </c>
      <c r="BM195" s="216" t="s">
        <v>910</v>
      </c>
    </row>
    <row r="196" s="2" customFormat="1">
      <c r="A196" s="39"/>
      <c r="B196" s="40"/>
      <c r="C196" s="41"/>
      <c r="D196" s="218" t="s">
        <v>144</v>
      </c>
      <c r="E196" s="41"/>
      <c r="F196" s="219" t="s">
        <v>654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144</v>
      </c>
      <c r="AU196" s="18" t="s">
        <v>84</v>
      </c>
    </row>
    <row r="197" s="2" customFormat="1" ht="16.5" customHeight="1">
      <c r="A197" s="39"/>
      <c r="B197" s="40"/>
      <c r="C197" s="205" t="s">
        <v>297</v>
      </c>
      <c r="D197" s="205" t="s">
        <v>137</v>
      </c>
      <c r="E197" s="206" t="s">
        <v>418</v>
      </c>
      <c r="F197" s="207" t="s">
        <v>419</v>
      </c>
      <c r="G197" s="208" t="s">
        <v>167</v>
      </c>
      <c r="H197" s="209">
        <v>7</v>
      </c>
      <c r="I197" s="210"/>
      <c r="J197" s="211">
        <f>ROUND(I197*H197,2)</f>
        <v>0</v>
      </c>
      <c r="K197" s="207" t="s">
        <v>21</v>
      </c>
      <c r="L197" s="45"/>
      <c r="M197" s="212" t="s">
        <v>21</v>
      </c>
      <c r="N197" s="213" t="s">
        <v>44</v>
      </c>
      <c r="O197" s="85"/>
      <c r="P197" s="214">
        <f>O197*H197</f>
        <v>0</v>
      </c>
      <c r="Q197" s="214">
        <v>0.0094000000000000004</v>
      </c>
      <c r="R197" s="214">
        <f>Q197*H197</f>
        <v>0.065799999999999997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142</v>
      </c>
      <c r="AT197" s="216" t="s">
        <v>137</v>
      </c>
      <c r="AU197" s="216" t="s">
        <v>84</v>
      </c>
      <c r="AY197" s="18" t="s">
        <v>135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81</v>
      </c>
      <c r="BK197" s="217">
        <f>ROUND(I197*H197,2)</f>
        <v>0</v>
      </c>
      <c r="BL197" s="18" t="s">
        <v>142</v>
      </c>
      <c r="BM197" s="216" t="s">
        <v>911</v>
      </c>
    </row>
    <row r="198" s="13" customFormat="1">
      <c r="A198" s="13"/>
      <c r="B198" s="223"/>
      <c r="C198" s="224"/>
      <c r="D198" s="218" t="s">
        <v>146</v>
      </c>
      <c r="E198" s="225" t="s">
        <v>21</v>
      </c>
      <c r="F198" s="226" t="s">
        <v>912</v>
      </c>
      <c r="G198" s="224"/>
      <c r="H198" s="227">
        <v>7</v>
      </c>
      <c r="I198" s="228"/>
      <c r="J198" s="224"/>
      <c r="K198" s="224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146</v>
      </c>
      <c r="AU198" s="233" t="s">
        <v>84</v>
      </c>
      <c r="AV198" s="13" t="s">
        <v>84</v>
      </c>
      <c r="AW198" s="13" t="s">
        <v>34</v>
      </c>
      <c r="AX198" s="13" t="s">
        <v>73</v>
      </c>
      <c r="AY198" s="233" t="s">
        <v>135</v>
      </c>
    </row>
    <row r="199" s="14" customFormat="1">
      <c r="A199" s="14"/>
      <c r="B199" s="234"/>
      <c r="C199" s="235"/>
      <c r="D199" s="218" t="s">
        <v>146</v>
      </c>
      <c r="E199" s="236" t="s">
        <v>21</v>
      </c>
      <c r="F199" s="237" t="s">
        <v>148</v>
      </c>
      <c r="G199" s="235"/>
      <c r="H199" s="238">
        <v>7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146</v>
      </c>
      <c r="AU199" s="244" t="s">
        <v>84</v>
      </c>
      <c r="AV199" s="14" t="s">
        <v>142</v>
      </c>
      <c r="AW199" s="14" t="s">
        <v>34</v>
      </c>
      <c r="AX199" s="14" t="s">
        <v>81</v>
      </c>
      <c r="AY199" s="244" t="s">
        <v>135</v>
      </c>
    </row>
    <row r="200" s="2" customFormat="1" ht="16.5" customHeight="1">
      <c r="A200" s="39"/>
      <c r="B200" s="40"/>
      <c r="C200" s="245" t="s">
        <v>302</v>
      </c>
      <c r="D200" s="245" t="s">
        <v>274</v>
      </c>
      <c r="E200" s="246" t="s">
        <v>423</v>
      </c>
      <c r="F200" s="247" t="s">
        <v>424</v>
      </c>
      <c r="G200" s="248" t="s">
        <v>167</v>
      </c>
      <c r="H200" s="249">
        <v>7</v>
      </c>
      <c r="I200" s="250"/>
      <c r="J200" s="251">
        <f>ROUND(I200*H200,2)</f>
        <v>0</v>
      </c>
      <c r="K200" s="247" t="s">
        <v>21</v>
      </c>
      <c r="L200" s="252"/>
      <c r="M200" s="253" t="s">
        <v>21</v>
      </c>
      <c r="N200" s="254" t="s">
        <v>44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181</v>
      </c>
      <c r="AT200" s="216" t="s">
        <v>274</v>
      </c>
      <c r="AU200" s="216" t="s">
        <v>84</v>
      </c>
      <c r="AY200" s="18" t="s">
        <v>135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81</v>
      </c>
      <c r="BK200" s="217">
        <f>ROUND(I200*H200,2)</f>
        <v>0</v>
      </c>
      <c r="BL200" s="18" t="s">
        <v>142</v>
      </c>
      <c r="BM200" s="216" t="s">
        <v>913</v>
      </c>
    </row>
    <row r="201" s="13" customFormat="1">
      <c r="A201" s="13"/>
      <c r="B201" s="223"/>
      <c r="C201" s="224"/>
      <c r="D201" s="218" t="s">
        <v>146</v>
      </c>
      <c r="E201" s="225" t="s">
        <v>21</v>
      </c>
      <c r="F201" s="226" t="s">
        <v>914</v>
      </c>
      <c r="G201" s="224"/>
      <c r="H201" s="227">
        <v>7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3" t="s">
        <v>146</v>
      </c>
      <c r="AU201" s="233" t="s">
        <v>84</v>
      </c>
      <c r="AV201" s="13" t="s">
        <v>84</v>
      </c>
      <c r="AW201" s="13" t="s">
        <v>34</v>
      </c>
      <c r="AX201" s="13" t="s">
        <v>73</v>
      </c>
      <c r="AY201" s="233" t="s">
        <v>135</v>
      </c>
    </row>
    <row r="202" s="14" customFormat="1">
      <c r="A202" s="14"/>
      <c r="B202" s="234"/>
      <c r="C202" s="235"/>
      <c r="D202" s="218" t="s">
        <v>146</v>
      </c>
      <c r="E202" s="236" t="s">
        <v>21</v>
      </c>
      <c r="F202" s="237" t="s">
        <v>148</v>
      </c>
      <c r="G202" s="235"/>
      <c r="H202" s="238">
        <v>7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146</v>
      </c>
      <c r="AU202" s="244" t="s">
        <v>84</v>
      </c>
      <c r="AV202" s="14" t="s">
        <v>142</v>
      </c>
      <c r="AW202" s="14" t="s">
        <v>34</v>
      </c>
      <c r="AX202" s="14" t="s">
        <v>81</v>
      </c>
      <c r="AY202" s="244" t="s">
        <v>135</v>
      </c>
    </row>
    <row r="203" s="2" customFormat="1">
      <c r="A203" s="39"/>
      <c r="B203" s="40"/>
      <c r="C203" s="205" t="s">
        <v>308</v>
      </c>
      <c r="D203" s="205" t="s">
        <v>137</v>
      </c>
      <c r="E203" s="206" t="s">
        <v>428</v>
      </c>
      <c r="F203" s="207" t="s">
        <v>429</v>
      </c>
      <c r="G203" s="208" t="s">
        <v>167</v>
      </c>
      <c r="H203" s="209">
        <v>14</v>
      </c>
      <c r="I203" s="210"/>
      <c r="J203" s="211">
        <f>ROUND(I203*H203,2)</f>
        <v>0</v>
      </c>
      <c r="K203" s="207" t="s">
        <v>141</v>
      </c>
      <c r="L203" s="45"/>
      <c r="M203" s="212" t="s">
        <v>21</v>
      </c>
      <c r="N203" s="213" t="s">
        <v>44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142</v>
      </c>
      <c r="AT203" s="216" t="s">
        <v>137</v>
      </c>
      <c r="AU203" s="216" t="s">
        <v>84</v>
      </c>
      <c r="AY203" s="18" t="s">
        <v>135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81</v>
      </c>
      <c r="BK203" s="217">
        <f>ROUND(I203*H203,2)</f>
        <v>0</v>
      </c>
      <c r="BL203" s="18" t="s">
        <v>142</v>
      </c>
      <c r="BM203" s="216" t="s">
        <v>915</v>
      </c>
    </row>
    <row r="204" s="2" customFormat="1">
      <c r="A204" s="39"/>
      <c r="B204" s="40"/>
      <c r="C204" s="41"/>
      <c r="D204" s="218" t="s">
        <v>144</v>
      </c>
      <c r="E204" s="41"/>
      <c r="F204" s="219" t="s">
        <v>431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144</v>
      </c>
      <c r="AU204" s="18" t="s">
        <v>84</v>
      </c>
    </row>
    <row r="205" s="13" customFormat="1">
      <c r="A205" s="13"/>
      <c r="B205" s="223"/>
      <c r="C205" s="224"/>
      <c r="D205" s="218" t="s">
        <v>146</v>
      </c>
      <c r="E205" s="225" t="s">
        <v>21</v>
      </c>
      <c r="F205" s="226" t="s">
        <v>916</v>
      </c>
      <c r="G205" s="224"/>
      <c r="H205" s="227">
        <v>7</v>
      </c>
      <c r="I205" s="228"/>
      <c r="J205" s="224"/>
      <c r="K205" s="224"/>
      <c r="L205" s="229"/>
      <c r="M205" s="230"/>
      <c r="N205" s="231"/>
      <c r="O205" s="231"/>
      <c r="P205" s="231"/>
      <c r="Q205" s="231"/>
      <c r="R205" s="231"/>
      <c r="S205" s="231"/>
      <c r="T205" s="23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3" t="s">
        <v>146</v>
      </c>
      <c r="AU205" s="233" t="s">
        <v>84</v>
      </c>
      <c r="AV205" s="13" t="s">
        <v>84</v>
      </c>
      <c r="AW205" s="13" t="s">
        <v>34</v>
      </c>
      <c r="AX205" s="13" t="s">
        <v>73</v>
      </c>
      <c r="AY205" s="233" t="s">
        <v>135</v>
      </c>
    </row>
    <row r="206" s="13" customFormat="1">
      <c r="A206" s="13"/>
      <c r="B206" s="223"/>
      <c r="C206" s="224"/>
      <c r="D206" s="218" t="s">
        <v>146</v>
      </c>
      <c r="E206" s="225" t="s">
        <v>21</v>
      </c>
      <c r="F206" s="226" t="s">
        <v>917</v>
      </c>
      <c r="G206" s="224"/>
      <c r="H206" s="227">
        <v>7</v>
      </c>
      <c r="I206" s="228"/>
      <c r="J206" s="224"/>
      <c r="K206" s="224"/>
      <c r="L206" s="229"/>
      <c r="M206" s="230"/>
      <c r="N206" s="231"/>
      <c r="O206" s="231"/>
      <c r="P206" s="231"/>
      <c r="Q206" s="231"/>
      <c r="R206" s="231"/>
      <c r="S206" s="231"/>
      <c r="T206" s="23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3" t="s">
        <v>146</v>
      </c>
      <c r="AU206" s="233" t="s">
        <v>84</v>
      </c>
      <c r="AV206" s="13" t="s">
        <v>84</v>
      </c>
      <c r="AW206" s="13" t="s">
        <v>34</v>
      </c>
      <c r="AX206" s="13" t="s">
        <v>73</v>
      </c>
      <c r="AY206" s="233" t="s">
        <v>135</v>
      </c>
    </row>
    <row r="207" s="14" customFormat="1">
      <c r="A207" s="14"/>
      <c r="B207" s="234"/>
      <c r="C207" s="235"/>
      <c r="D207" s="218" t="s">
        <v>146</v>
      </c>
      <c r="E207" s="236" t="s">
        <v>21</v>
      </c>
      <c r="F207" s="237" t="s">
        <v>148</v>
      </c>
      <c r="G207" s="235"/>
      <c r="H207" s="238">
        <v>14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4" t="s">
        <v>146</v>
      </c>
      <c r="AU207" s="244" t="s">
        <v>84</v>
      </c>
      <c r="AV207" s="14" t="s">
        <v>142</v>
      </c>
      <c r="AW207" s="14" t="s">
        <v>34</v>
      </c>
      <c r="AX207" s="14" t="s">
        <v>81</v>
      </c>
      <c r="AY207" s="244" t="s">
        <v>135</v>
      </c>
    </row>
    <row r="208" s="2" customFormat="1" ht="16.5" customHeight="1">
      <c r="A208" s="39"/>
      <c r="B208" s="40"/>
      <c r="C208" s="245" t="s">
        <v>313</v>
      </c>
      <c r="D208" s="245" t="s">
        <v>274</v>
      </c>
      <c r="E208" s="246" t="s">
        <v>435</v>
      </c>
      <c r="F208" s="247" t="s">
        <v>436</v>
      </c>
      <c r="G208" s="248" t="s">
        <v>277</v>
      </c>
      <c r="H208" s="249">
        <v>1.3</v>
      </c>
      <c r="I208" s="250"/>
      <c r="J208" s="251">
        <f>ROUND(I208*H208,2)</f>
        <v>0</v>
      </c>
      <c r="K208" s="247" t="s">
        <v>141</v>
      </c>
      <c r="L208" s="252"/>
      <c r="M208" s="253" t="s">
        <v>21</v>
      </c>
      <c r="N208" s="254" t="s">
        <v>44</v>
      </c>
      <c r="O208" s="85"/>
      <c r="P208" s="214">
        <f>O208*H208</f>
        <v>0</v>
      </c>
      <c r="Q208" s="214">
        <v>0.001</v>
      </c>
      <c r="R208" s="214">
        <f>Q208*H208</f>
        <v>0.0013000000000000002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181</v>
      </c>
      <c r="AT208" s="216" t="s">
        <v>274</v>
      </c>
      <c r="AU208" s="216" t="s">
        <v>84</v>
      </c>
      <c r="AY208" s="18" t="s">
        <v>135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81</v>
      </c>
      <c r="BK208" s="217">
        <f>ROUND(I208*H208,2)</f>
        <v>0</v>
      </c>
      <c r="BL208" s="18" t="s">
        <v>142</v>
      </c>
      <c r="BM208" s="216" t="s">
        <v>918</v>
      </c>
    </row>
    <row r="209" s="15" customFormat="1">
      <c r="A209" s="15"/>
      <c r="B209" s="255"/>
      <c r="C209" s="256"/>
      <c r="D209" s="218" t="s">
        <v>146</v>
      </c>
      <c r="E209" s="257" t="s">
        <v>21</v>
      </c>
      <c r="F209" s="258" t="s">
        <v>828</v>
      </c>
      <c r="G209" s="256"/>
      <c r="H209" s="257" t="s">
        <v>21</v>
      </c>
      <c r="I209" s="259"/>
      <c r="J209" s="256"/>
      <c r="K209" s="256"/>
      <c r="L209" s="260"/>
      <c r="M209" s="261"/>
      <c r="N209" s="262"/>
      <c r="O209" s="262"/>
      <c r="P209" s="262"/>
      <c r="Q209" s="262"/>
      <c r="R209" s="262"/>
      <c r="S209" s="262"/>
      <c r="T209" s="263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4" t="s">
        <v>146</v>
      </c>
      <c r="AU209" s="264" t="s">
        <v>84</v>
      </c>
      <c r="AV209" s="15" t="s">
        <v>81</v>
      </c>
      <c r="AW209" s="15" t="s">
        <v>34</v>
      </c>
      <c r="AX209" s="15" t="s">
        <v>73</v>
      </c>
      <c r="AY209" s="264" t="s">
        <v>135</v>
      </c>
    </row>
    <row r="210" s="13" customFormat="1">
      <c r="A210" s="13"/>
      <c r="B210" s="223"/>
      <c r="C210" s="224"/>
      <c r="D210" s="218" t="s">
        <v>146</v>
      </c>
      <c r="E210" s="225" t="s">
        <v>21</v>
      </c>
      <c r="F210" s="226" t="s">
        <v>919</v>
      </c>
      <c r="G210" s="224"/>
      <c r="H210" s="227">
        <v>1.2</v>
      </c>
      <c r="I210" s="228"/>
      <c r="J210" s="224"/>
      <c r="K210" s="224"/>
      <c r="L210" s="229"/>
      <c r="M210" s="230"/>
      <c r="N210" s="231"/>
      <c r="O210" s="231"/>
      <c r="P210" s="231"/>
      <c r="Q210" s="231"/>
      <c r="R210" s="231"/>
      <c r="S210" s="231"/>
      <c r="T210" s="23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3" t="s">
        <v>146</v>
      </c>
      <c r="AU210" s="233" t="s">
        <v>84</v>
      </c>
      <c r="AV210" s="13" t="s">
        <v>84</v>
      </c>
      <c r="AW210" s="13" t="s">
        <v>34</v>
      </c>
      <c r="AX210" s="13" t="s">
        <v>73</v>
      </c>
      <c r="AY210" s="233" t="s">
        <v>135</v>
      </c>
    </row>
    <row r="211" s="13" customFormat="1">
      <c r="A211" s="13"/>
      <c r="B211" s="223"/>
      <c r="C211" s="224"/>
      <c r="D211" s="218" t="s">
        <v>146</v>
      </c>
      <c r="E211" s="225" t="s">
        <v>21</v>
      </c>
      <c r="F211" s="226" t="s">
        <v>920</v>
      </c>
      <c r="G211" s="224"/>
      <c r="H211" s="227">
        <v>0.029999999999999999</v>
      </c>
      <c r="I211" s="228"/>
      <c r="J211" s="224"/>
      <c r="K211" s="224"/>
      <c r="L211" s="229"/>
      <c r="M211" s="230"/>
      <c r="N211" s="231"/>
      <c r="O211" s="231"/>
      <c r="P211" s="231"/>
      <c r="Q211" s="231"/>
      <c r="R211" s="231"/>
      <c r="S211" s="231"/>
      <c r="T211" s="23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3" t="s">
        <v>146</v>
      </c>
      <c r="AU211" s="233" t="s">
        <v>84</v>
      </c>
      <c r="AV211" s="13" t="s">
        <v>84</v>
      </c>
      <c r="AW211" s="13" t="s">
        <v>34</v>
      </c>
      <c r="AX211" s="13" t="s">
        <v>73</v>
      </c>
      <c r="AY211" s="233" t="s">
        <v>135</v>
      </c>
    </row>
    <row r="212" s="13" customFormat="1">
      <c r="A212" s="13"/>
      <c r="B212" s="223"/>
      <c r="C212" s="224"/>
      <c r="D212" s="218" t="s">
        <v>146</v>
      </c>
      <c r="E212" s="225" t="s">
        <v>21</v>
      </c>
      <c r="F212" s="226" t="s">
        <v>921</v>
      </c>
      <c r="G212" s="224"/>
      <c r="H212" s="227">
        <v>0.070000000000000007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146</v>
      </c>
      <c r="AU212" s="233" t="s">
        <v>84</v>
      </c>
      <c r="AV212" s="13" t="s">
        <v>84</v>
      </c>
      <c r="AW212" s="13" t="s">
        <v>34</v>
      </c>
      <c r="AX212" s="13" t="s">
        <v>73</v>
      </c>
      <c r="AY212" s="233" t="s">
        <v>135</v>
      </c>
    </row>
    <row r="213" s="14" customFormat="1">
      <c r="A213" s="14"/>
      <c r="B213" s="234"/>
      <c r="C213" s="235"/>
      <c r="D213" s="218" t="s">
        <v>146</v>
      </c>
      <c r="E213" s="236" t="s">
        <v>21</v>
      </c>
      <c r="F213" s="237" t="s">
        <v>148</v>
      </c>
      <c r="G213" s="235"/>
      <c r="H213" s="238">
        <v>1.3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4" t="s">
        <v>146</v>
      </c>
      <c r="AU213" s="244" t="s">
        <v>84</v>
      </c>
      <c r="AV213" s="14" t="s">
        <v>142</v>
      </c>
      <c r="AW213" s="14" t="s">
        <v>34</v>
      </c>
      <c r="AX213" s="14" t="s">
        <v>81</v>
      </c>
      <c r="AY213" s="244" t="s">
        <v>135</v>
      </c>
    </row>
    <row r="214" s="2" customFormat="1">
      <c r="A214" s="39"/>
      <c r="B214" s="40"/>
      <c r="C214" s="205" t="s">
        <v>317</v>
      </c>
      <c r="D214" s="205" t="s">
        <v>137</v>
      </c>
      <c r="E214" s="206" t="s">
        <v>443</v>
      </c>
      <c r="F214" s="207" t="s">
        <v>444</v>
      </c>
      <c r="G214" s="208" t="s">
        <v>445</v>
      </c>
      <c r="H214" s="209">
        <v>0.040000000000000001</v>
      </c>
      <c r="I214" s="210"/>
      <c r="J214" s="211">
        <f>ROUND(I214*H214,2)</f>
        <v>0</v>
      </c>
      <c r="K214" s="207" t="s">
        <v>141</v>
      </c>
      <c r="L214" s="45"/>
      <c r="M214" s="212" t="s">
        <v>21</v>
      </c>
      <c r="N214" s="213" t="s">
        <v>44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142</v>
      </c>
      <c r="AT214" s="216" t="s">
        <v>137</v>
      </c>
      <c r="AU214" s="216" t="s">
        <v>84</v>
      </c>
      <c r="AY214" s="18" t="s">
        <v>135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81</v>
      </c>
      <c r="BK214" s="217">
        <f>ROUND(I214*H214,2)</f>
        <v>0</v>
      </c>
      <c r="BL214" s="18" t="s">
        <v>142</v>
      </c>
      <c r="BM214" s="216" t="s">
        <v>922</v>
      </c>
    </row>
    <row r="215" s="2" customFormat="1">
      <c r="A215" s="39"/>
      <c r="B215" s="40"/>
      <c r="C215" s="41"/>
      <c r="D215" s="218" t="s">
        <v>144</v>
      </c>
      <c r="E215" s="41"/>
      <c r="F215" s="219" t="s">
        <v>447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144</v>
      </c>
      <c r="AU215" s="18" t="s">
        <v>84</v>
      </c>
    </row>
    <row r="216" s="13" customFormat="1">
      <c r="A216" s="13"/>
      <c r="B216" s="223"/>
      <c r="C216" s="224"/>
      <c r="D216" s="218" t="s">
        <v>146</v>
      </c>
      <c r="E216" s="225" t="s">
        <v>21</v>
      </c>
      <c r="F216" s="226" t="s">
        <v>923</v>
      </c>
      <c r="G216" s="224"/>
      <c r="H216" s="227">
        <v>0.040000000000000001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146</v>
      </c>
      <c r="AU216" s="233" t="s">
        <v>84</v>
      </c>
      <c r="AV216" s="13" t="s">
        <v>84</v>
      </c>
      <c r="AW216" s="13" t="s">
        <v>34</v>
      </c>
      <c r="AX216" s="13" t="s">
        <v>73</v>
      </c>
      <c r="AY216" s="233" t="s">
        <v>135</v>
      </c>
    </row>
    <row r="217" s="14" customFormat="1">
      <c r="A217" s="14"/>
      <c r="B217" s="234"/>
      <c r="C217" s="235"/>
      <c r="D217" s="218" t="s">
        <v>146</v>
      </c>
      <c r="E217" s="236" t="s">
        <v>21</v>
      </c>
      <c r="F217" s="237" t="s">
        <v>148</v>
      </c>
      <c r="G217" s="235"/>
      <c r="H217" s="238">
        <v>0.040000000000000001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4" t="s">
        <v>146</v>
      </c>
      <c r="AU217" s="244" t="s">
        <v>84</v>
      </c>
      <c r="AV217" s="14" t="s">
        <v>142</v>
      </c>
      <c r="AW217" s="14" t="s">
        <v>34</v>
      </c>
      <c r="AX217" s="14" t="s">
        <v>81</v>
      </c>
      <c r="AY217" s="244" t="s">
        <v>135</v>
      </c>
    </row>
    <row r="218" s="2" customFormat="1" ht="21.75" customHeight="1">
      <c r="A218" s="39"/>
      <c r="B218" s="40"/>
      <c r="C218" s="245" t="s">
        <v>322</v>
      </c>
      <c r="D218" s="245" t="s">
        <v>274</v>
      </c>
      <c r="E218" s="246" t="s">
        <v>450</v>
      </c>
      <c r="F218" s="247" t="s">
        <v>451</v>
      </c>
      <c r="G218" s="248" t="s">
        <v>277</v>
      </c>
      <c r="H218" s="249">
        <v>1.2</v>
      </c>
      <c r="I218" s="250"/>
      <c r="J218" s="251">
        <f>ROUND(I218*H218,2)</f>
        <v>0</v>
      </c>
      <c r="K218" s="247" t="s">
        <v>21</v>
      </c>
      <c r="L218" s="252"/>
      <c r="M218" s="253" t="s">
        <v>21</v>
      </c>
      <c r="N218" s="254" t="s">
        <v>44</v>
      </c>
      <c r="O218" s="85"/>
      <c r="P218" s="214">
        <f>O218*H218</f>
        <v>0</v>
      </c>
      <c r="Q218" s="214">
        <v>0.001</v>
      </c>
      <c r="R218" s="214">
        <f>Q218*H218</f>
        <v>0.0011999999999999999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181</v>
      </c>
      <c r="AT218" s="216" t="s">
        <v>274</v>
      </c>
      <c r="AU218" s="216" t="s">
        <v>84</v>
      </c>
      <c r="AY218" s="18" t="s">
        <v>135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81</v>
      </c>
      <c r="BK218" s="217">
        <f>ROUND(I218*H218,2)</f>
        <v>0</v>
      </c>
      <c r="BL218" s="18" t="s">
        <v>142</v>
      </c>
      <c r="BM218" s="216" t="s">
        <v>924</v>
      </c>
    </row>
    <row r="219" s="13" customFormat="1">
      <c r="A219" s="13"/>
      <c r="B219" s="223"/>
      <c r="C219" s="224"/>
      <c r="D219" s="218" t="s">
        <v>146</v>
      </c>
      <c r="E219" s="225" t="s">
        <v>21</v>
      </c>
      <c r="F219" s="226" t="s">
        <v>925</v>
      </c>
      <c r="G219" s="224"/>
      <c r="H219" s="227">
        <v>1.2</v>
      </c>
      <c r="I219" s="228"/>
      <c r="J219" s="224"/>
      <c r="K219" s="224"/>
      <c r="L219" s="229"/>
      <c r="M219" s="230"/>
      <c r="N219" s="231"/>
      <c r="O219" s="231"/>
      <c r="P219" s="231"/>
      <c r="Q219" s="231"/>
      <c r="R219" s="231"/>
      <c r="S219" s="231"/>
      <c r="T219" s="23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3" t="s">
        <v>146</v>
      </c>
      <c r="AU219" s="233" t="s">
        <v>84</v>
      </c>
      <c r="AV219" s="13" t="s">
        <v>84</v>
      </c>
      <c r="AW219" s="13" t="s">
        <v>34</v>
      </c>
      <c r="AX219" s="13" t="s">
        <v>73</v>
      </c>
      <c r="AY219" s="233" t="s">
        <v>135</v>
      </c>
    </row>
    <row r="220" s="14" customFormat="1">
      <c r="A220" s="14"/>
      <c r="B220" s="234"/>
      <c r="C220" s="235"/>
      <c r="D220" s="218" t="s">
        <v>146</v>
      </c>
      <c r="E220" s="236" t="s">
        <v>21</v>
      </c>
      <c r="F220" s="237" t="s">
        <v>148</v>
      </c>
      <c r="G220" s="235"/>
      <c r="H220" s="238">
        <v>1.2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4" t="s">
        <v>146</v>
      </c>
      <c r="AU220" s="244" t="s">
        <v>84</v>
      </c>
      <c r="AV220" s="14" t="s">
        <v>142</v>
      </c>
      <c r="AW220" s="14" t="s">
        <v>34</v>
      </c>
      <c r="AX220" s="14" t="s">
        <v>81</v>
      </c>
      <c r="AY220" s="244" t="s">
        <v>135</v>
      </c>
    </row>
    <row r="221" s="2" customFormat="1" ht="21.75" customHeight="1">
      <c r="A221" s="39"/>
      <c r="B221" s="40"/>
      <c r="C221" s="205" t="s">
        <v>327</v>
      </c>
      <c r="D221" s="205" t="s">
        <v>137</v>
      </c>
      <c r="E221" s="206" t="s">
        <v>460</v>
      </c>
      <c r="F221" s="207" t="s">
        <v>461</v>
      </c>
      <c r="G221" s="208" t="s">
        <v>167</v>
      </c>
      <c r="H221" s="209">
        <v>127</v>
      </c>
      <c r="I221" s="210"/>
      <c r="J221" s="211">
        <f>ROUND(I221*H221,2)</f>
        <v>0</v>
      </c>
      <c r="K221" s="207" t="s">
        <v>141</v>
      </c>
      <c r="L221" s="45"/>
      <c r="M221" s="212" t="s">
        <v>21</v>
      </c>
      <c r="N221" s="213" t="s">
        <v>44</v>
      </c>
      <c r="O221" s="85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142</v>
      </c>
      <c r="AT221" s="216" t="s">
        <v>137</v>
      </c>
      <c r="AU221" s="216" t="s">
        <v>84</v>
      </c>
      <c r="AY221" s="18" t="s">
        <v>135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81</v>
      </c>
      <c r="BK221" s="217">
        <f>ROUND(I221*H221,2)</f>
        <v>0</v>
      </c>
      <c r="BL221" s="18" t="s">
        <v>142</v>
      </c>
      <c r="BM221" s="216" t="s">
        <v>462</v>
      </c>
    </row>
    <row r="222" s="2" customFormat="1">
      <c r="A222" s="39"/>
      <c r="B222" s="40"/>
      <c r="C222" s="41"/>
      <c r="D222" s="218" t="s">
        <v>144</v>
      </c>
      <c r="E222" s="41"/>
      <c r="F222" s="219" t="s">
        <v>463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144</v>
      </c>
      <c r="AU222" s="18" t="s">
        <v>84</v>
      </c>
    </row>
    <row r="223" s="13" customFormat="1">
      <c r="A223" s="13"/>
      <c r="B223" s="223"/>
      <c r="C223" s="224"/>
      <c r="D223" s="218" t="s">
        <v>146</v>
      </c>
      <c r="E223" s="225" t="s">
        <v>21</v>
      </c>
      <c r="F223" s="226" t="s">
        <v>778</v>
      </c>
      <c r="G223" s="224"/>
      <c r="H223" s="227">
        <v>77</v>
      </c>
      <c r="I223" s="228"/>
      <c r="J223" s="224"/>
      <c r="K223" s="224"/>
      <c r="L223" s="229"/>
      <c r="M223" s="230"/>
      <c r="N223" s="231"/>
      <c r="O223" s="231"/>
      <c r="P223" s="231"/>
      <c r="Q223" s="231"/>
      <c r="R223" s="231"/>
      <c r="S223" s="231"/>
      <c r="T223" s="23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3" t="s">
        <v>146</v>
      </c>
      <c r="AU223" s="233" t="s">
        <v>84</v>
      </c>
      <c r="AV223" s="13" t="s">
        <v>84</v>
      </c>
      <c r="AW223" s="13" t="s">
        <v>34</v>
      </c>
      <c r="AX223" s="13" t="s">
        <v>73</v>
      </c>
      <c r="AY223" s="233" t="s">
        <v>135</v>
      </c>
    </row>
    <row r="224" s="13" customFormat="1">
      <c r="A224" s="13"/>
      <c r="B224" s="223"/>
      <c r="C224" s="224"/>
      <c r="D224" s="218" t="s">
        <v>146</v>
      </c>
      <c r="E224" s="225" t="s">
        <v>21</v>
      </c>
      <c r="F224" s="226" t="s">
        <v>777</v>
      </c>
      <c r="G224" s="224"/>
      <c r="H224" s="227">
        <v>50</v>
      </c>
      <c r="I224" s="228"/>
      <c r="J224" s="224"/>
      <c r="K224" s="224"/>
      <c r="L224" s="229"/>
      <c r="M224" s="230"/>
      <c r="N224" s="231"/>
      <c r="O224" s="231"/>
      <c r="P224" s="231"/>
      <c r="Q224" s="231"/>
      <c r="R224" s="231"/>
      <c r="S224" s="231"/>
      <c r="T224" s="23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3" t="s">
        <v>146</v>
      </c>
      <c r="AU224" s="233" t="s">
        <v>84</v>
      </c>
      <c r="AV224" s="13" t="s">
        <v>84</v>
      </c>
      <c r="AW224" s="13" t="s">
        <v>34</v>
      </c>
      <c r="AX224" s="13" t="s">
        <v>73</v>
      </c>
      <c r="AY224" s="233" t="s">
        <v>135</v>
      </c>
    </row>
    <row r="225" s="14" customFormat="1">
      <c r="A225" s="14"/>
      <c r="B225" s="234"/>
      <c r="C225" s="235"/>
      <c r="D225" s="218" t="s">
        <v>146</v>
      </c>
      <c r="E225" s="236" t="s">
        <v>21</v>
      </c>
      <c r="F225" s="237" t="s">
        <v>148</v>
      </c>
      <c r="G225" s="235"/>
      <c r="H225" s="238">
        <v>127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4" t="s">
        <v>146</v>
      </c>
      <c r="AU225" s="244" t="s">
        <v>84</v>
      </c>
      <c r="AV225" s="14" t="s">
        <v>142</v>
      </c>
      <c r="AW225" s="14" t="s">
        <v>34</v>
      </c>
      <c r="AX225" s="14" t="s">
        <v>81</v>
      </c>
      <c r="AY225" s="244" t="s">
        <v>135</v>
      </c>
    </row>
    <row r="226" s="2" customFormat="1" ht="16.5" customHeight="1">
      <c r="A226" s="39"/>
      <c r="B226" s="40"/>
      <c r="C226" s="205" t="s">
        <v>332</v>
      </c>
      <c r="D226" s="205" t="s">
        <v>137</v>
      </c>
      <c r="E226" s="206" t="s">
        <v>465</v>
      </c>
      <c r="F226" s="207" t="s">
        <v>466</v>
      </c>
      <c r="G226" s="208" t="s">
        <v>140</v>
      </c>
      <c r="H226" s="209">
        <v>12.5</v>
      </c>
      <c r="I226" s="210"/>
      <c r="J226" s="211">
        <f>ROUND(I226*H226,2)</f>
        <v>0</v>
      </c>
      <c r="K226" s="207" t="s">
        <v>141</v>
      </c>
      <c r="L226" s="45"/>
      <c r="M226" s="212" t="s">
        <v>21</v>
      </c>
      <c r="N226" s="213" t="s">
        <v>44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142</v>
      </c>
      <c r="AT226" s="216" t="s">
        <v>137</v>
      </c>
      <c r="AU226" s="216" t="s">
        <v>84</v>
      </c>
      <c r="AY226" s="18" t="s">
        <v>135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81</v>
      </c>
      <c r="BK226" s="217">
        <f>ROUND(I226*H226,2)</f>
        <v>0</v>
      </c>
      <c r="BL226" s="18" t="s">
        <v>142</v>
      </c>
      <c r="BM226" s="216" t="s">
        <v>926</v>
      </c>
    </row>
    <row r="227" s="2" customFormat="1">
      <c r="A227" s="39"/>
      <c r="B227" s="40"/>
      <c r="C227" s="41"/>
      <c r="D227" s="218" t="s">
        <v>144</v>
      </c>
      <c r="E227" s="41"/>
      <c r="F227" s="219" t="s">
        <v>468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144</v>
      </c>
      <c r="AU227" s="18" t="s">
        <v>84</v>
      </c>
    </row>
    <row r="228" s="13" customFormat="1">
      <c r="A228" s="13"/>
      <c r="B228" s="223"/>
      <c r="C228" s="224"/>
      <c r="D228" s="218" t="s">
        <v>146</v>
      </c>
      <c r="E228" s="225" t="s">
        <v>21</v>
      </c>
      <c r="F228" s="226" t="s">
        <v>927</v>
      </c>
      <c r="G228" s="224"/>
      <c r="H228" s="227">
        <v>5.5</v>
      </c>
      <c r="I228" s="228"/>
      <c r="J228" s="224"/>
      <c r="K228" s="224"/>
      <c r="L228" s="229"/>
      <c r="M228" s="230"/>
      <c r="N228" s="231"/>
      <c r="O228" s="231"/>
      <c r="P228" s="231"/>
      <c r="Q228" s="231"/>
      <c r="R228" s="231"/>
      <c r="S228" s="231"/>
      <c r="T228" s="23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3" t="s">
        <v>146</v>
      </c>
      <c r="AU228" s="233" t="s">
        <v>84</v>
      </c>
      <c r="AV228" s="13" t="s">
        <v>84</v>
      </c>
      <c r="AW228" s="13" t="s">
        <v>34</v>
      </c>
      <c r="AX228" s="13" t="s">
        <v>73</v>
      </c>
      <c r="AY228" s="233" t="s">
        <v>135</v>
      </c>
    </row>
    <row r="229" s="13" customFormat="1">
      <c r="A229" s="13"/>
      <c r="B229" s="223"/>
      <c r="C229" s="224"/>
      <c r="D229" s="218" t="s">
        <v>146</v>
      </c>
      <c r="E229" s="225" t="s">
        <v>21</v>
      </c>
      <c r="F229" s="226" t="s">
        <v>928</v>
      </c>
      <c r="G229" s="224"/>
      <c r="H229" s="227">
        <v>7</v>
      </c>
      <c r="I229" s="228"/>
      <c r="J229" s="224"/>
      <c r="K229" s="224"/>
      <c r="L229" s="229"/>
      <c r="M229" s="230"/>
      <c r="N229" s="231"/>
      <c r="O229" s="231"/>
      <c r="P229" s="231"/>
      <c r="Q229" s="231"/>
      <c r="R229" s="231"/>
      <c r="S229" s="231"/>
      <c r="T229" s="23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3" t="s">
        <v>146</v>
      </c>
      <c r="AU229" s="233" t="s">
        <v>84</v>
      </c>
      <c r="AV229" s="13" t="s">
        <v>84</v>
      </c>
      <c r="AW229" s="13" t="s">
        <v>34</v>
      </c>
      <c r="AX229" s="13" t="s">
        <v>73</v>
      </c>
      <c r="AY229" s="233" t="s">
        <v>135</v>
      </c>
    </row>
    <row r="230" s="14" customFormat="1">
      <c r="A230" s="14"/>
      <c r="B230" s="234"/>
      <c r="C230" s="235"/>
      <c r="D230" s="218" t="s">
        <v>146</v>
      </c>
      <c r="E230" s="236" t="s">
        <v>21</v>
      </c>
      <c r="F230" s="237" t="s">
        <v>148</v>
      </c>
      <c r="G230" s="235"/>
      <c r="H230" s="238">
        <v>12.5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4" t="s">
        <v>146</v>
      </c>
      <c r="AU230" s="244" t="s">
        <v>84</v>
      </c>
      <c r="AV230" s="14" t="s">
        <v>142</v>
      </c>
      <c r="AW230" s="14" t="s">
        <v>34</v>
      </c>
      <c r="AX230" s="14" t="s">
        <v>81</v>
      </c>
      <c r="AY230" s="244" t="s">
        <v>135</v>
      </c>
    </row>
    <row r="231" s="2" customFormat="1" ht="16.5" customHeight="1">
      <c r="A231" s="39"/>
      <c r="B231" s="40"/>
      <c r="C231" s="245" t="s">
        <v>337</v>
      </c>
      <c r="D231" s="245" t="s">
        <v>274</v>
      </c>
      <c r="E231" s="246" t="s">
        <v>472</v>
      </c>
      <c r="F231" s="247" t="s">
        <v>473</v>
      </c>
      <c r="G231" s="248" t="s">
        <v>474</v>
      </c>
      <c r="H231" s="249">
        <v>1.3129999999999999</v>
      </c>
      <c r="I231" s="250"/>
      <c r="J231" s="251">
        <f>ROUND(I231*H231,2)</f>
        <v>0</v>
      </c>
      <c r="K231" s="247" t="s">
        <v>141</v>
      </c>
      <c r="L231" s="252"/>
      <c r="M231" s="253" t="s">
        <v>21</v>
      </c>
      <c r="N231" s="254" t="s">
        <v>44</v>
      </c>
      <c r="O231" s="85"/>
      <c r="P231" s="214">
        <f>O231*H231</f>
        <v>0</v>
      </c>
      <c r="Q231" s="214">
        <v>0.20000000000000001</v>
      </c>
      <c r="R231" s="214">
        <f>Q231*H231</f>
        <v>0.2626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181</v>
      </c>
      <c r="AT231" s="216" t="s">
        <v>274</v>
      </c>
      <c r="AU231" s="216" t="s">
        <v>84</v>
      </c>
      <c r="AY231" s="18" t="s">
        <v>135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81</v>
      </c>
      <c r="BK231" s="217">
        <f>ROUND(I231*H231,2)</f>
        <v>0</v>
      </c>
      <c r="BL231" s="18" t="s">
        <v>142</v>
      </c>
      <c r="BM231" s="216" t="s">
        <v>929</v>
      </c>
    </row>
    <row r="232" s="13" customFormat="1">
      <c r="A232" s="13"/>
      <c r="B232" s="223"/>
      <c r="C232" s="224"/>
      <c r="D232" s="218" t="s">
        <v>146</v>
      </c>
      <c r="E232" s="225" t="s">
        <v>21</v>
      </c>
      <c r="F232" s="226" t="s">
        <v>930</v>
      </c>
      <c r="G232" s="224"/>
      <c r="H232" s="227">
        <v>1.3129999999999999</v>
      </c>
      <c r="I232" s="228"/>
      <c r="J232" s="224"/>
      <c r="K232" s="224"/>
      <c r="L232" s="229"/>
      <c r="M232" s="230"/>
      <c r="N232" s="231"/>
      <c r="O232" s="231"/>
      <c r="P232" s="231"/>
      <c r="Q232" s="231"/>
      <c r="R232" s="231"/>
      <c r="S232" s="231"/>
      <c r="T232" s="23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3" t="s">
        <v>146</v>
      </c>
      <c r="AU232" s="233" t="s">
        <v>84</v>
      </c>
      <c r="AV232" s="13" t="s">
        <v>84</v>
      </c>
      <c r="AW232" s="13" t="s">
        <v>34</v>
      </c>
      <c r="AX232" s="13" t="s">
        <v>73</v>
      </c>
      <c r="AY232" s="233" t="s">
        <v>135</v>
      </c>
    </row>
    <row r="233" s="14" customFormat="1">
      <c r="A233" s="14"/>
      <c r="B233" s="234"/>
      <c r="C233" s="235"/>
      <c r="D233" s="218" t="s">
        <v>146</v>
      </c>
      <c r="E233" s="236" t="s">
        <v>21</v>
      </c>
      <c r="F233" s="237" t="s">
        <v>148</v>
      </c>
      <c r="G233" s="235"/>
      <c r="H233" s="238">
        <v>1.3129999999999999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4" t="s">
        <v>146</v>
      </c>
      <c r="AU233" s="244" t="s">
        <v>84</v>
      </c>
      <c r="AV233" s="14" t="s">
        <v>142</v>
      </c>
      <c r="AW233" s="14" t="s">
        <v>34</v>
      </c>
      <c r="AX233" s="14" t="s">
        <v>81</v>
      </c>
      <c r="AY233" s="244" t="s">
        <v>135</v>
      </c>
    </row>
    <row r="234" s="2" customFormat="1" ht="16.5" customHeight="1">
      <c r="A234" s="39"/>
      <c r="B234" s="40"/>
      <c r="C234" s="205" t="s">
        <v>342</v>
      </c>
      <c r="D234" s="205" t="s">
        <v>137</v>
      </c>
      <c r="E234" s="206" t="s">
        <v>487</v>
      </c>
      <c r="F234" s="207" t="s">
        <v>488</v>
      </c>
      <c r="G234" s="208" t="s">
        <v>474</v>
      </c>
      <c r="H234" s="209">
        <v>6.3499999999999996</v>
      </c>
      <c r="I234" s="210"/>
      <c r="J234" s="211">
        <f>ROUND(I234*H234,2)</f>
        <v>0</v>
      </c>
      <c r="K234" s="207" t="s">
        <v>21</v>
      </c>
      <c r="L234" s="45"/>
      <c r="M234" s="212" t="s">
        <v>21</v>
      </c>
      <c r="N234" s="213" t="s">
        <v>44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142</v>
      </c>
      <c r="AT234" s="216" t="s">
        <v>137</v>
      </c>
      <c r="AU234" s="216" t="s">
        <v>84</v>
      </c>
      <c r="AY234" s="18" t="s">
        <v>135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81</v>
      </c>
      <c r="BK234" s="217">
        <f>ROUND(I234*H234,2)</f>
        <v>0</v>
      </c>
      <c r="BL234" s="18" t="s">
        <v>142</v>
      </c>
      <c r="BM234" s="216" t="s">
        <v>489</v>
      </c>
    </row>
    <row r="235" s="13" customFormat="1">
      <c r="A235" s="13"/>
      <c r="B235" s="223"/>
      <c r="C235" s="224"/>
      <c r="D235" s="218" t="s">
        <v>146</v>
      </c>
      <c r="E235" s="225" t="s">
        <v>21</v>
      </c>
      <c r="F235" s="226" t="s">
        <v>931</v>
      </c>
      <c r="G235" s="224"/>
      <c r="H235" s="227">
        <v>3.8500000000000001</v>
      </c>
      <c r="I235" s="228"/>
      <c r="J235" s="224"/>
      <c r="K235" s="224"/>
      <c r="L235" s="229"/>
      <c r="M235" s="230"/>
      <c r="N235" s="231"/>
      <c r="O235" s="231"/>
      <c r="P235" s="231"/>
      <c r="Q235" s="231"/>
      <c r="R235" s="231"/>
      <c r="S235" s="231"/>
      <c r="T235" s="23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3" t="s">
        <v>146</v>
      </c>
      <c r="AU235" s="233" t="s">
        <v>84</v>
      </c>
      <c r="AV235" s="13" t="s">
        <v>84</v>
      </c>
      <c r="AW235" s="13" t="s">
        <v>34</v>
      </c>
      <c r="AX235" s="13" t="s">
        <v>73</v>
      </c>
      <c r="AY235" s="233" t="s">
        <v>135</v>
      </c>
    </row>
    <row r="236" s="13" customFormat="1">
      <c r="A236" s="13"/>
      <c r="B236" s="223"/>
      <c r="C236" s="224"/>
      <c r="D236" s="218" t="s">
        <v>146</v>
      </c>
      <c r="E236" s="225" t="s">
        <v>21</v>
      </c>
      <c r="F236" s="226" t="s">
        <v>932</v>
      </c>
      <c r="G236" s="224"/>
      <c r="H236" s="227">
        <v>1.25</v>
      </c>
      <c r="I236" s="228"/>
      <c r="J236" s="224"/>
      <c r="K236" s="224"/>
      <c r="L236" s="229"/>
      <c r="M236" s="230"/>
      <c r="N236" s="231"/>
      <c r="O236" s="231"/>
      <c r="P236" s="231"/>
      <c r="Q236" s="231"/>
      <c r="R236" s="231"/>
      <c r="S236" s="231"/>
      <c r="T236" s="23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3" t="s">
        <v>146</v>
      </c>
      <c r="AU236" s="233" t="s">
        <v>84</v>
      </c>
      <c r="AV236" s="13" t="s">
        <v>84</v>
      </c>
      <c r="AW236" s="13" t="s">
        <v>34</v>
      </c>
      <c r="AX236" s="13" t="s">
        <v>73</v>
      </c>
      <c r="AY236" s="233" t="s">
        <v>135</v>
      </c>
    </row>
    <row r="237" s="13" customFormat="1">
      <c r="A237" s="13"/>
      <c r="B237" s="223"/>
      <c r="C237" s="224"/>
      <c r="D237" s="218" t="s">
        <v>146</v>
      </c>
      <c r="E237" s="225" t="s">
        <v>21</v>
      </c>
      <c r="F237" s="226" t="s">
        <v>933</v>
      </c>
      <c r="G237" s="224"/>
      <c r="H237" s="227">
        <v>1.25</v>
      </c>
      <c r="I237" s="228"/>
      <c r="J237" s="224"/>
      <c r="K237" s="224"/>
      <c r="L237" s="229"/>
      <c r="M237" s="230"/>
      <c r="N237" s="231"/>
      <c r="O237" s="231"/>
      <c r="P237" s="231"/>
      <c r="Q237" s="231"/>
      <c r="R237" s="231"/>
      <c r="S237" s="231"/>
      <c r="T237" s="23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3" t="s">
        <v>146</v>
      </c>
      <c r="AU237" s="233" t="s">
        <v>84</v>
      </c>
      <c r="AV237" s="13" t="s">
        <v>84</v>
      </c>
      <c r="AW237" s="13" t="s">
        <v>34</v>
      </c>
      <c r="AX237" s="13" t="s">
        <v>73</v>
      </c>
      <c r="AY237" s="233" t="s">
        <v>135</v>
      </c>
    </row>
    <row r="238" s="14" customFormat="1">
      <c r="A238" s="14"/>
      <c r="B238" s="234"/>
      <c r="C238" s="235"/>
      <c r="D238" s="218" t="s">
        <v>146</v>
      </c>
      <c r="E238" s="236" t="s">
        <v>21</v>
      </c>
      <c r="F238" s="237" t="s">
        <v>148</v>
      </c>
      <c r="G238" s="235"/>
      <c r="H238" s="238">
        <v>6.3499999999999996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4" t="s">
        <v>146</v>
      </c>
      <c r="AU238" s="244" t="s">
        <v>84</v>
      </c>
      <c r="AV238" s="14" t="s">
        <v>142</v>
      </c>
      <c r="AW238" s="14" t="s">
        <v>34</v>
      </c>
      <c r="AX238" s="14" t="s">
        <v>81</v>
      </c>
      <c r="AY238" s="244" t="s">
        <v>135</v>
      </c>
    </row>
    <row r="239" s="2" customFormat="1" ht="16.5" customHeight="1">
      <c r="A239" s="39"/>
      <c r="B239" s="40"/>
      <c r="C239" s="205" t="s">
        <v>347</v>
      </c>
      <c r="D239" s="205" t="s">
        <v>137</v>
      </c>
      <c r="E239" s="206" t="s">
        <v>679</v>
      </c>
      <c r="F239" s="207" t="s">
        <v>680</v>
      </c>
      <c r="G239" s="208" t="s">
        <v>140</v>
      </c>
      <c r="H239" s="209">
        <v>127</v>
      </c>
      <c r="I239" s="210"/>
      <c r="J239" s="211">
        <f>ROUND(I239*H239,2)</f>
        <v>0</v>
      </c>
      <c r="K239" s="207" t="s">
        <v>141</v>
      </c>
      <c r="L239" s="45"/>
      <c r="M239" s="212" t="s">
        <v>21</v>
      </c>
      <c r="N239" s="213" t="s">
        <v>44</v>
      </c>
      <c r="O239" s="85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142</v>
      </c>
      <c r="AT239" s="216" t="s">
        <v>137</v>
      </c>
      <c r="AU239" s="216" t="s">
        <v>84</v>
      </c>
      <c r="AY239" s="18" t="s">
        <v>135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81</v>
      </c>
      <c r="BK239" s="217">
        <f>ROUND(I239*H239,2)</f>
        <v>0</v>
      </c>
      <c r="BL239" s="18" t="s">
        <v>142</v>
      </c>
      <c r="BM239" s="216" t="s">
        <v>681</v>
      </c>
    </row>
    <row r="240" s="2" customFormat="1">
      <c r="A240" s="39"/>
      <c r="B240" s="40"/>
      <c r="C240" s="41"/>
      <c r="D240" s="218" t="s">
        <v>144</v>
      </c>
      <c r="E240" s="41"/>
      <c r="F240" s="219" t="s">
        <v>682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144</v>
      </c>
      <c r="AU240" s="18" t="s">
        <v>84</v>
      </c>
    </row>
    <row r="241" s="13" customFormat="1">
      <c r="A241" s="13"/>
      <c r="B241" s="223"/>
      <c r="C241" s="224"/>
      <c r="D241" s="218" t="s">
        <v>146</v>
      </c>
      <c r="E241" s="225" t="s">
        <v>21</v>
      </c>
      <c r="F241" s="226" t="s">
        <v>934</v>
      </c>
      <c r="G241" s="224"/>
      <c r="H241" s="227">
        <v>77</v>
      </c>
      <c r="I241" s="228"/>
      <c r="J241" s="224"/>
      <c r="K241" s="224"/>
      <c r="L241" s="229"/>
      <c r="M241" s="230"/>
      <c r="N241" s="231"/>
      <c r="O241" s="231"/>
      <c r="P241" s="231"/>
      <c r="Q241" s="231"/>
      <c r="R241" s="231"/>
      <c r="S241" s="231"/>
      <c r="T241" s="23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3" t="s">
        <v>146</v>
      </c>
      <c r="AU241" s="233" t="s">
        <v>84</v>
      </c>
      <c r="AV241" s="13" t="s">
        <v>84</v>
      </c>
      <c r="AW241" s="13" t="s">
        <v>34</v>
      </c>
      <c r="AX241" s="13" t="s">
        <v>73</v>
      </c>
      <c r="AY241" s="233" t="s">
        <v>135</v>
      </c>
    </row>
    <row r="242" s="13" customFormat="1">
      <c r="A242" s="13"/>
      <c r="B242" s="223"/>
      <c r="C242" s="224"/>
      <c r="D242" s="218" t="s">
        <v>146</v>
      </c>
      <c r="E242" s="225" t="s">
        <v>21</v>
      </c>
      <c r="F242" s="226" t="s">
        <v>935</v>
      </c>
      <c r="G242" s="224"/>
      <c r="H242" s="227">
        <v>50</v>
      </c>
      <c r="I242" s="228"/>
      <c r="J242" s="224"/>
      <c r="K242" s="224"/>
      <c r="L242" s="229"/>
      <c r="M242" s="230"/>
      <c r="N242" s="231"/>
      <c r="O242" s="231"/>
      <c r="P242" s="231"/>
      <c r="Q242" s="231"/>
      <c r="R242" s="231"/>
      <c r="S242" s="231"/>
      <c r="T242" s="23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3" t="s">
        <v>146</v>
      </c>
      <c r="AU242" s="233" t="s">
        <v>84</v>
      </c>
      <c r="AV242" s="13" t="s">
        <v>84</v>
      </c>
      <c r="AW242" s="13" t="s">
        <v>34</v>
      </c>
      <c r="AX242" s="13" t="s">
        <v>73</v>
      </c>
      <c r="AY242" s="233" t="s">
        <v>135</v>
      </c>
    </row>
    <row r="243" s="14" customFormat="1">
      <c r="A243" s="14"/>
      <c r="B243" s="234"/>
      <c r="C243" s="235"/>
      <c r="D243" s="218" t="s">
        <v>146</v>
      </c>
      <c r="E243" s="236" t="s">
        <v>21</v>
      </c>
      <c r="F243" s="237" t="s">
        <v>148</v>
      </c>
      <c r="G243" s="235"/>
      <c r="H243" s="238">
        <v>127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4" t="s">
        <v>146</v>
      </c>
      <c r="AU243" s="244" t="s">
        <v>84</v>
      </c>
      <c r="AV243" s="14" t="s">
        <v>142</v>
      </c>
      <c r="AW243" s="14" t="s">
        <v>34</v>
      </c>
      <c r="AX243" s="14" t="s">
        <v>81</v>
      </c>
      <c r="AY243" s="244" t="s">
        <v>135</v>
      </c>
    </row>
    <row r="244" s="2" customFormat="1" ht="16.5" customHeight="1">
      <c r="A244" s="39"/>
      <c r="B244" s="40"/>
      <c r="C244" s="205" t="s">
        <v>352</v>
      </c>
      <c r="D244" s="205" t="s">
        <v>137</v>
      </c>
      <c r="E244" s="206" t="s">
        <v>685</v>
      </c>
      <c r="F244" s="207" t="s">
        <v>686</v>
      </c>
      <c r="G244" s="208" t="s">
        <v>140</v>
      </c>
      <c r="H244" s="209">
        <v>125</v>
      </c>
      <c r="I244" s="210"/>
      <c r="J244" s="211">
        <f>ROUND(I244*H244,2)</f>
        <v>0</v>
      </c>
      <c r="K244" s="207" t="s">
        <v>141</v>
      </c>
      <c r="L244" s="45"/>
      <c r="M244" s="212" t="s">
        <v>21</v>
      </c>
      <c r="N244" s="213" t="s">
        <v>44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142</v>
      </c>
      <c r="AT244" s="216" t="s">
        <v>137</v>
      </c>
      <c r="AU244" s="216" t="s">
        <v>84</v>
      </c>
      <c r="AY244" s="18" t="s">
        <v>135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81</v>
      </c>
      <c r="BK244" s="217">
        <f>ROUND(I244*H244,2)</f>
        <v>0</v>
      </c>
      <c r="BL244" s="18" t="s">
        <v>142</v>
      </c>
      <c r="BM244" s="216" t="s">
        <v>687</v>
      </c>
    </row>
    <row r="245" s="2" customFormat="1">
      <c r="A245" s="39"/>
      <c r="B245" s="40"/>
      <c r="C245" s="41"/>
      <c r="D245" s="218" t="s">
        <v>144</v>
      </c>
      <c r="E245" s="41"/>
      <c r="F245" s="219" t="s">
        <v>682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144</v>
      </c>
      <c r="AU245" s="18" t="s">
        <v>84</v>
      </c>
    </row>
    <row r="246" s="13" customFormat="1">
      <c r="A246" s="13"/>
      <c r="B246" s="223"/>
      <c r="C246" s="224"/>
      <c r="D246" s="218" t="s">
        <v>146</v>
      </c>
      <c r="E246" s="225" t="s">
        <v>21</v>
      </c>
      <c r="F246" s="226" t="s">
        <v>936</v>
      </c>
      <c r="G246" s="224"/>
      <c r="H246" s="227">
        <v>125</v>
      </c>
      <c r="I246" s="228"/>
      <c r="J246" s="224"/>
      <c r="K246" s="224"/>
      <c r="L246" s="229"/>
      <c r="M246" s="230"/>
      <c r="N246" s="231"/>
      <c r="O246" s="231"/>
      <c r="P246" s="231"/>
      <c r="Q246" s="231"/>
      <c r="R246" s="231"/>
      <c r="S246" s="231"/>
      <c r="T246" s="23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3" t="s">
        <v>146</v>
      </c>
      <c r="AU246" s="233" t="s">
        <v>84</v>
      </c>
      <c r="AV246" s="13" t="s">
        <v>84</v>
      </c>
      <c r="AW246" s="13" t="s">
        <v>34</v>
      </c>
      <c r="AX246" s="13" t="s">
        <v>73</v>
      </c>
      <c r="AY246" s="233" t="s">
        <v>135</v>
      </c>
    </row>
    <row r="247" s="14" customFormat="1">
      <c r="A247" s="14"/>
      <c r="B247" s="234"/>
      <c r="C247" s="235"/>
      <c r="D247" s="218" t="s">
        <v>146</v>
      </c>
      <c r="E247" s="236" t="s">
        <v>21</v>
      </c>
      <c r="F247" s="237" t="s">
        <v>148</v>
      </c>
      <c r="G247" s="235"/>
      <c r="H247" s="238">
        <v>125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4" t="s">
        <v>146</v>
      </c>
      <c r="AU247" s="244" t="s">
        <v>84</v>
      </c>
      <c r="AV247" s="14" t="s">
        <v>142</v>
      </c>
      <c r="AW247" s="14" t="s">
        <v>34</v>
      </c>
      <c r="AX247" s="14" t="s">
        <v>81</v>
      </c>
      <c r="AY247" s="244" t="s">
        <v>135</v>
      </c>
    </row>
    <row r="248" s="2" customFormat="1" ht="16.5" customHeight="1">
      <c r="A248" s="39"/>
      <c r="B248" s="40"/>
      <c r="C248" s="205" t="s">
        <v>357</v>
      </c>
      <c r="D248" s="205" t="s">
        <v>137</v>
      </c>
      <c r="E248" s="206" t="s">
        <v>502</v>
      </c>
      <c r="F248" s="207" t="s">
        <v>503</v>
      </c>
      <c r="G248" s="208" t="s">
        <v>474</v>
      </c>
      <c r="H248" s="209">
        <v>6.3499999999999996</v>
      </c>
      <c r="I248" s="210"/>
      <c r="J248" s="211">
        <f>ROUND(I248*H248,2)</f>
        <v>0</v>
      </c>
      <c r="K248" s="207" t="s">
        <v>141</v>
      </c>
      <c r="L248" s="45"/>
      <c r="M248" s="212" t="s">
        <v>21</v>
      </c>
      <c r="N248" s="213" t="s">
        <v>44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142</v>
      </c>
      <c r="AT248" s="216" t="s">
        <v>137</v>
      </c>
      <c r="AU248" s="216" t="s">
        <v>84</v>
      </c>
      <c r="AY248" s="18" t="s">
        <v>135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81</v>
      </c>
      <c r="BK248" s="217">
        <f>ROUND(I248*H248,2)</f>
        <v>0</v>
      </c>
      <c r="BL248" s="18" t="s">
        <v>142</v>
      </c>
      <c r="BM248" s="216" t="s">
        <v>504</v>
      </c>
    </row>
    <row r="249" s="2" customFormat="1">
      <c r="A249" s="39"/>
      <c r="B249" s="40"/>
      <c r="C249" s="41"/>
      <c r="D249" s="218" t="s">
        <v>144</v>
      </c>
      <c r="E249" s="41"/>
      <c r="F249" s="219" t="s">
        <v>505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144</v>
      </c>
      <c r="AU249" s="18" t="s">
        <v>84</v>
      </c>
    </row>
    <row r="250" s="13" customFormat="1">
      <c r="A250" s="13"/>
      <c r="B250" s="223"/>
      <c r="C250" s="224"/>
      <c r="D250" s="218" t="s">
        <v>146</v>
      </c>
      <c r="E250" s="225" t="s">
        <v>21</v>
      </c>
      <c r="F250" s="226" t="s">
        <v>937</v>
      </c>
      <c r="G250" s="224"/>
      <c r="H250" s="227">
        <v>6.3499999999999996</v>
      </c>
      <c r="I250" s="228"/>
      <c r="J250" s="224"/>
      <c r="K250" s="224"/>
      <c r="L250" s="229"/>
      <c r="M250" s="230"/>
      <c r="N250" s="231"/>
      <c r="O250" s="231"/>
      <c r="P250" s="231"/>
      <c r="Q250" s="231"/>
      <c r="R250" s="231"/>
      <c r="S250" s="231"/>
      <c r="T250" s="23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3" t="s">
        <v>146</v>
      </c>
      <c r="AU250" s="233" t="s">
        <v>84</v>
      </c>
      <c r="AV250" s="13" t="s">
        <v>84</v>
      </c>
      <c r="AW250" s="13" t="s">
        <v>34</v>
      </c>
      <c r="AX250" s="13" t="s">
        <v>73</v>
      </c>
      <c r="AY250" s="233" t="s">
        <v>135</v>
      </c>
    </row>
    <row r="251" s="14" customFormat="1">
      <c r="A251" s="14"/>
      <c r="B251" s="234"/>
      <c r="C251" s="235"/>
      <c r="D251" s="218" t="s">
        <v>146</v>
      </c>
      <c r="E251" s="236" t="s">
        <v>21</v>
      </c>
      <c r="F251" s="237" t="s">
        <v>148</v>
      </c>
      <c r="G251" s="235"/>
      <c r="H251" s="238">
        <v>6.3499999999999996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4" t="s">
        <v>146</v>
      </c>
      <c r="AU251" s="244" t="s">
        <v>84</v>
      </c>
      <c r="AV251" s="14" t="s">
        <v>142</v>
      </c>
      <c r="AW251" s="14" t="s">
        <v>34</v>
      </c>
      <c r="AX251" s="14" t="s">
        <v>81</v>
      </c>
      <c r="AY251" s="244" t="s">
        <v>135</v>
      </c>
    </row>
    <row r="252" s="2" customFormat="1" ht="16.5" customHeight="1">
      <c r="A252" s="39"/>
      <c r="B252" s="40"/>
      <c r="C252" s="205" t="s">
        <v>362</v>
      </c>
      <c r="D252" s="205" t="s">
        <v>137</v>
      </c>
      <c r="E252" s="206" t="s">
        <v>508</v>
      </c>
      <c r="F252" s="207" t="s">
        <v>509</v>
      </c>
      <c r="G252" s="208" t="s">
        <v>474</v>
      </c>
      <c r="H252" s="209">
        <v>57.149999999999999</v>
      </c>
      <c r="I252" s="210"/>
      <c r="J252" s="211">
        <f>ROUND(I252*H252,2)</f>
        <v>0</v>
      </c>
      <c r="K252" s="207" t="s">
        <v>141</v>
      </c>
      <c r="L252" s="45"/>
      <c r="M252" s="212" t="s">
        <v>21</v>
      </c>
      <c r="N252" s="213" t="s">
        <v>44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142</v>
      </c>
      <c r="AT252" s="216" t="s">
        <v>137</v>
      </c>
      <c r="AU252" s="216" t="s">
        <v>84</v>
      </c>
      <c r="AY252" s="18" t="s">
        <v>135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81</v>
      </c>
      <c r="BK252" s="217">
        <f>ROUND(I252*H252,2)</f>
        <v>0</v>
      </c>
      <c r="BL252" s="18" t="s">
        <v>142</v>
      </c>
      <c r="BM252" s="216" t="s">
        <v>510</v>
      </c>
    </row>
    <row r="253" s="2" customFormat="1">
      <c r="A253" s="39"/>
      <c r="B253" s="40"/>
      <c r="C253" s="41"/>
      <c r="D253" s="218" t="s">
        <v>144</v>
      </c>
      <c r="E253" s="41"/>
      <c r="F253" s="219" t="s">
        <v>505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144</v>
      </c>
      <c r="AU253" s="18" t="s">
        <v>84</v>
      </c>
    </row>
    <row r="254" s="13" customFormat="1">
      <c r="A254" s="13"/>
      <c r="B254" s="223"/>
      <c r="C254" s="224"/>
      <c r="D254" s="218" t="s">
        <v>146</v>
      </c>
      <c r="E254" s="225" t="s">
        <v>21</v>
      </c>
      <c r="F254" s="226" t="s">
        <v>938</v>
      </c>
      <c r="G254" s="224"/>
      <c r="H254" s="227">
        <v>57.149999999999999</v>
      </c>
      <c r="I254" s="228"/>
      <c r="J254" s="224"/>
      <c r="K254" s="224"/>
      <c r="L254" s="229"/>
      <c r="M254" s="230"/>
      <c r="N254" s="231"/>
      <c r="O254" s="231"/>
      <c r="P254" s="231"/>
      <c r="Q254" s="231"/>
      <c r="R254" s="231"/>
      <c r="S254" s="231"/>
      <c r="T254" s="23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3" t="s">
        <v>146</v>
      </c>
      <c r="AU254" s="233" t="s">
        <v>84</v>
      </c>
      <c r="AV254" s="13" t="s">
        <v>84</v>
      </c>
      <c r="AW254" s="13" t="s">
        <v>34</v>
      </c>
      <c r="AX254" s="13" t="s">
        <v>73</v>
      </c>
      <c r="AY254" s="233" t="s">
        <v>135</v>
      </c>
    </row>
    <row r="255" s="14" customFormat="1">
      <c r="A255" s="14"/>
      <c r="B255" s="234"/>
      <c r="C255" s="235"/>
      <c r="D255" s="218" t="s">
        <v>146</v>
      </c>
      <c r="E255" s="236" t="s">
        <v>21</v>
      </c>
      <c r="F255" s="237" t="s">
        <v>148</v>
      </c>
      <c r="G255" s="235"/>
      <c r="H255" s="238">
        <v>57.149999999999999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4" t="s">
        <v>146</v>
      </c>
      <c r="AU255" s="244" t="s">
        <v>84</v>
      </c>
      <c r="AV255" s="14" t="s">
        <v>142</v>
      </c>
      <c r="AW255" s="14" t="s">
        <v>34</v>
      </c>
      <c r="AX255" s="14" t="s">
        <v>81</v>
      </c>
      <c r="AY255" s="244" t="s">
        <v>135</v>
      </c>
    </row>
    <row r="256" s="12" customFormat="1" ht="22.8" customHeight="1">
      <c r="A256" s="12"/>
      <c r="B256" s="189"/>
      <c r="C256" s="190"/>
      <c r="D256" s="191" t="s">
        <v>72</v>
      </c>
      <c r="E256" s="203" t="s">
        <v>558</v>
      </c>
      <c r="F256" s="203" t="s">
        <v>559</v>
      </c>
      <c r="G256" s="190"/>
      <c r="H256" s="190"/>
      <c r="I256" s="193"/>
      <c r="J256" s="204">
        <f>BK256</f>
        <v>0</v>
      </c>
      <c r="K256" s="190"/>
      <c r="L256" s="195"/>
      <c r="M256" s="196"/>
      <c r="N256" s="197"/>
      <c r="O256" s="197"/>
      <c r="P256" s="198">
        <f>SUM(P257:P265)</f>
        <v>0</v>
      </c>
      <c r="Q256" s="197"/>
      <c r="R256" s="198">
        <f>SUM(R257:R265)</f>
        <v>0</v>
      </c>
      <c r="S256" s="197"/>
      <c r="T256" s="199">
        <f>SUM(T257:T265)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0" t="s">
        <v>81</v>
      </c>
      <c r="AT256" s="201" t="s">
        <v>72</v>
      </c>
      <c r="AU256" s="201" t="s">
        <v>81</v>
      </c>
      <c r="AY256" s="200" t="s">
        <v>135</v>
      </c>
      <c r="BK256" s="202">
        <f>SUM(BK257:BK265)</f>
        <v>0</v>
      </c>
    </row>
    <row r="257" s="2" customFormat="1">
      <c r="A257" s="39"/>
      <c r="B257" s="40"/>
      <c r="C257" s="205" t="s">
        <v>366</v>
      </c>
      <c r="D257" s="205" t="s">
        <v>137</v>
      </c>
      <c r="E257" s="206" t="s">
        <v>561</v>
      </c>
      <c r="F257" s="207" t="s">
        <v>562</v>
      </c>
      <c r="G257" s="208" t="s">
        <v>563</v>
      </c>
      <c r="H257" s="209">
        <v>0.40200000000000002</v>
      </c>
      <c r="I257" s="210"/>
      <c r="J257" s="211">
        <f>ROUND(I257*H257,2)</f>
        <v>0</v>
      </c>
      <c r="K257" s="207" t="s">
        <v>141</v>
      </c>
      <c r="L257" s="45"/>
      <c r="M257" s="212" t="s">
        <v>21</v>
      </c>
      <c r="N257" s="213" t="s">
        <v>44</v>
      </c>
      <c r="O257" s="85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142</v>
      </c>
      <c r="AT257" s="216" t="s">
        <v>137</v>
      </c>
      <c r="AU257" s="216" t="s">
        <v>84</v>
      </c>
      <c r="AY257" s="18" t="s">
        <v>135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81</v>
      </c>
      <c r="BK257" s="217">
        <f>ROUND(I257*H257,2)</f>
        <v>0</v>
      </c>
      <c r="BL257" s="18" t="s">
        <v>142</v>
      </c>
      <c r="BM257" s="216" t="s">
        <v>691</v>
      </c>
    </row>
    <row r="258" s="2" customFormat="1">
      <c r="A258" s="39"/>
      <c r="B258" s="40"/>
      <c r="C258" s="41"/>
      <c r="D258" s="218" t="s">
        <v>144</v>
      </c>
      <c r="E258" s="41"/>
      <c r="F258" s="219" t="s">
        <v>565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144</v>
      </c>
      <c r="AU258" s="18" t="s">
        <v>84</v>
      </c>
    </row>
    <row r="259" s="13" customFormat="1">
      <c r="A259" s="13"/>
      <c r="B259" s="223"/>
      <c r="C259" s="224"/>
      <c r="D259" s="218" t="s">
        <v>146</v>
      </c>
      <c r="E259" s="225" t="s">
        <v>21</v>
      </c>
      <c r="F259" s="226" t="s">
        <v>939</v>
      </c>
      <c r="G259" s="224"/>
      <c r="H259" s="227">
        <v>0.40200000000000002</v>
      </c>
      <c r="I259" s="228"/>
      <c r="J259" s="224"/>
      <c r="K259" s="224"/>
      <c r="L259" s="229"/>
      <c r="M259" s="230"/>
      <c r="N259" s="231"/>
      <c r="O259" s="231"/>
      <c r="P259" s="231"/>
      <c r="Q259" s="231"/>
      <c r="R259" s="231"/>
      <c r="S259" s="231"/>
      <c r="T259" s="23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3" t="s">
        <v>146</v>
      </c>
      <c r="AU259" s="233" t="s">
        <v>84</v>
      </c>
      <c r="AV259" s="13" t="s">
        <v>84</v>
      </c>
      <c r="AW259" s="13" t="s">
        <v>34</v>
      </c>
      <c r="AX259" s="13" t="s">
        <v>73</v>
      </c>
      <c r="AY259" s="233" t="s">
        <v>135</v>
      </c>
    </row>
    <row r="260" s="14" customFormat="1">
      <c r="A260" s="14"/>
      <c r="B260" s="234"/>
      <c r="C260" s="235"/>
      <c r="D260" s="218" t="s">
        <v>146</v>
      </c>
      <c r="E260" s="236" t="s">
        <v>21</v>
      </c>
      <c r="F260" s="237" t="s">
        <v>148</v>
      </c>
      <c r="G260" s="235"/>
      <c r="H260" s="238">
        <v>0.40200000000000002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4" t="s">
        <v>146</v>
      </c>
      <c r="AU260" s="244" t="s">
        <v>84</v>
      </c>
      <c r="AV260" s="14" t="s">
        <v>142</v>
      </c>
      <c r="AW260" s="14" t="s">
        <v>34</v>
      </c>
      <c r="AX260" s="14" t="s">
        <v>81</v>
      </c>
      <c r="AY260" s="244" t="s">
        <v>135</v>
      </c>
    </row>
    <row r="261" s="2" customFormat="1">
      <c r="A261" s="39"/>
      <c r="B261" s="40"/>
      <c r="C261" s="205" t="s">
        <v>372</v>
      </c>
      <c r="D261" s="205" t="s">
        <v>137</v>
      </c>
      <c r="E261" s="206" t="s">
        <v>569</v>
      </c>
      <c r="F261" s="207" t="s">
        <v>570</v>
      </c>
      <c r="G261" s="208" t="s">
        <v>563</v>
      </c>
      <c r="H261" s="209">
        <v>3.6400000000000001</v>
      </c>
      <c r="I261" s="210"/>
      <c r="J261" s="211">
        <f>ROUND(I261*H261,2)</f>
        <v>0</v>
      </c>
      <c r="K261" s="207" t="s">
        <v>141</v>
      </c>
      <c r="L261" s="45"/>
      <c r="M261" s="212" t="s">
        <v>21</v>
      </c>
      <c r="N261" s="213" t="s">
        <v>44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142</v>
      </c>
      <c r="AT261" s="216" t="s">
        <v>137</v>
      </c>
      <c r="AU261" s="216" t="s">
        <v>84</v>
      </c>
      <c r="AY261" s="18" t="s">
        <v>135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81</v>
      </c>
      <c r="BK261" s="217">
        <f>ROUND(I261*H261,2)</f>
        <v>0</v>
      </c>
      <c r="BL261" s="18" t="s">
        <v>142</v>
      </c>
      <c r="BM261" s="216" t="s">
        <v>940</v>
      </c>
    </row>
    <row r="262" s="2" customFormat="1">
      <c r="A262" s="39"/>
      <c r="B262" s="40"/>
      <c r="C262" s="41"/>
      <c r="D262" s="218" t="s">
        <v>144</v>
      </c>
      <c r="E262" s="41"/>
      <c r="F262" s="219" t="s">
        <v>572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144</v>
      </c>
      <c r="AU262" s="18" t="s">
        <v>84</v>
      </c>
    </row>
    <row r="263" s="15" customFormat="1">
      <c r="A263" s="15"/>
      <c r="B263" s="255"/>
      <c r="C263" s="256"/>
      <c r="D263" s="218" t="s">
        <v>146</v>
      </c>
      <c r="E263" s="257" t="s">
        <v>21</v>
      </c>
      <c r="F263" s="258" t="s">
        <v>573</v>
      </c>
      <c r="G263" s="256"/>
      <c r="H263" s="257" t="s">
        <v>21</v>
      </c>
      <c r="I263" s="259"/>
      <c r="J263" s="256"/>
      <c r="K263" s="256"/>
      <c r="L263" s="260"/>
      <c r="M263" s="261"/>
      <c r="N263" s="262"/>
      <c r="O263" s="262"/>
      <c r="P263" s="262"/>
      <c r="Q263" s="262"/>
      <c r="R263" s="262"/>
      <c r="S263" s="262"/>
      <c r="T263" s="26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4" t="s">
        <v>146</v>
      </c>
      <c r="AU263" s="264" t="s">
        <v>84</v>
      </c>
      <c r="AV263" s="15" t="s">
        <v>81</v>
      </c>
      <c r="AW263" s="15" t="s">
        <v>34</v>
      </c>
      <c r="AX263" s="15" t="s">
        <v>73</v>
      </c>
      <c r="AY263" s="264" t="s">
        <v>135</v>
      </c>
    </row>
    <row r="264" s="13" customFormat="1">
      <c r="A264" s="13"/>
      <c r="B264" s="223"/>
      <c r="C264" s="224"/>
      <c r="D264" s="218" t="s">
        <v>146</v>
      </c>
      <c r="E264" s="225" t="s">
        <v>21</v>
      </c>
      <c r="F264" s="226" t="s">
        <v>941</v>
      </c>
      <c r="G264" s="224"/>
      <c r="H264" s="227">
        <v>3.6400000000000001</v>
      </c>
      <c r="I264" s="228"/>
      <c r="J264" s="224"/>
      <c r="K264" s="224"/>
      <c r="L264" s="229"/>
      <c r="M264" s="230"/>
      <c r="N264" s="231"/>
      <c r="O264" s="231"/>
      <c r="P264" s="231"/>
      <c r="Q264" s="231"/>
      <c r="R264" s="231"/>
      <c r="S264" s="231"/>
      <c r="T264" s="23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3" t="s">
        <v>146</v>
      </c>
      <c r="AU264" s="233" t="s">
        <v>84</v>
      </c>
      <c r="AV264" s="13" t="s">
        <v>84</v>
      </c>
      <c r="AW264" s="13" t="s">
        <v>34</v>
      </c>
      <c r="AX264" s="13" t="s">
        <v>73</v>
      </c>
      <c r="AY264" s="233" t="s">
        <v>135</v>
      </c>
    </row>
    <row r="265" s="14" customFormat="1">
      <c r="A265" s="14"/>
      <c r="B265" s="234"/>
      <c r="C265" s="235"/>
      <c r="D265" s="218" t="s">
        <v>146</v>
      </c>
      <c r="E265" s="236" t="s">
        <v>21</v>
      </c>
      <c r="F265" s="237" t="s">
        <v>148</v>
      </c>
      <c r="G265" s="235"/>
      <c r="H265" s="238">
        <v>3.6400000000000001</v>
      </c>
      <c r="I265" s="239"/>
      <c r="J265" s="235"/>
      <c r="K265" s="235"/>
      <c r="L265" s="240"/>
      <c r="M265" s="265"/>
      <c r="N265" s="266"/>
      <c r="O265" s="266"/>
      <c r="P265" s="266"/>
      <c r="Q265" s="266"/>
      <c r="R265" s="266"/>
      <c r="S265" s="266"/>
      <c r="T265" s="26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4" t="s">
        <v>146</v>
      </c>
      <c r="AU265" s="244" t="s">
        <v>84</v>
      </c>
      <c r="AV265" s="14" t="s">
        <v>142</v>
      </c>
      <c r="AW265" s="14" t="s">
        <v>34</v>
      </c>
      <c r="AX265" s="14" t="s">
        <v>81</v>
      </c>
      <c r="AY265" s="244" t="s">
        <v>135</v>
      </c>
    </row>
    <row r="266" s="2" customFormat="1" ht="6.96" customHeight="1">
      <c r="A266" s="39"/>
      <c r="B266" s="60"/>
      <c r="C266" s="61"/>
      <c r="D266" s="61"/>
      <c r="E266" s="61"/>
      <c r="F266" s="61"/>
      <c r="G266" s="61"/>
      <c r="H266" s="61"/>
      <c r="I266" s="61"/>
      <c r="J266" s="61"/>
      <c r="K266" s="61"/>
      <c r="L266" s="45"/>
      <c r="M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</row>
  </sheetData>
  <sheetProtection sheet="1" autoFilter="0" formatColumns="0" formatRows="0" objects="1" scenarios="1" spinCount="100000" saltValue="SWJLJlpVIKDgI2dryFK8ZYS+ZpDVS7+Ypcx6r1Jn4BCI5ZJGUbzFdzOcrZAe6w9fh6txyaQxwDLCvnpZhWWjBQ==" hashValue="MU2refge25DPRBZMepeHBdXvO3mMQsp7BbSCML+sCjs6syGTqvqrcgL3ZKuCQb94nw3HjvnKgS8OniCcryiDQg==" algorithmName="SHA-512" password="CC35"/>
  <autoFilter ref="C81:K26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Interakční prvek IP1 a krajinná zeleň KZ1 k.ú.Kouty u Poděbrad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942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83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732</v>
      </c>
      <c r="G12" s="39"/>
      <c r="H12" s="39"/>
      <c r="I12" s="133" t="s">
        <v>24</v>
      </c>
      <c r="J12" s="138" t="str">
        <f>'Rekapitulace stavby'!AN8</f>
        <v>30. 7. 2021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ROUND((SUM(BE82:BE265)),  2)</f>
        <v>0</v>
      </c>
      <c r="G33" s="39"/>
      <c r="H33" s="39"/>
      <c r="I33" s="149">
        <v>0.20999999999999999</v>
      </c>
      <c r="J33" s="148">
        <f>ROUND(((SUM(BE82:BE265))*I33),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ROUND((SUM(BF82:BF265)),  2)</f>
        <v>0</v>
      </c>
      <c r="G34" s="39"/>
      <c r="H34" s="39"/>
      <c r="I34" s="149">
        <v>0.14999999999999999</v>
      </c>
      <c r="J34" s="148">
        <f>ROUND(((SUM(BF82:BF265))*I34),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ROUND((SUM(BG82:BG265)),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ROUND((SUM(BH82:BH265)),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ROUND((SUM(BI82:BI265)),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Interakční prvek IP1 a krajinná zeleň KZ1 k.ú.Kouty u Poděbrad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802.2 - Krajinná zeleň KZ1 - Následná péče o výsadby a trávník 2.rok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Polní cesta VC4</v>
      </c>
      <c r="G52" s="41"/>
      <c r="H52" s="41"/>
      <c r="I52" s="33" t="s">
        <v>24</v>
      </c>
      <c r="J52" s="73" t="str">
        <f>IF(J12="","",J12)</f>
        <v>30. 7. 2021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ČR-SPÚ,Krajský pozemkový úřad pro Středočeský kraj</v>
      </c>
      <c r="G54" s="41"/>
      <c r="H54" s="41"/>
      <c r="I54" s="33" t="s">
        <v>32</v>
      </c>
      <c r="J54" s="37" t="str">
        <f>E21</f>
        <v>VDI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Ing.Baladová Z.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117</v>
      </c>
      <c r="E62" s="175"/>
      <c r="F62" s="175"/>
      <c r="G62" s="175"/>
      <c r="H62" s="175"/>
      <c r="I62" s="175"/>
      <c r="J62" s="176">
        <f>J256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121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Interakční prvek IP1 a krajinná zeleň KZ1 k.ú.Kouty u Poděbrad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107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802.2 - Krajinná zeleň KZ1 - Následná péče o výsadby a trávník 2.rok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22</v>
      </c>
      <c r="D76" s="41"/>
      <c r="E76" s="41"/>
      <c r="F76" s="28" t="str">
        <f>F12</f>
        <v>Polní cesta VC4</v>
      </c>
      <c r="G76" s="41"/>
      <c r="H76" s="41"/>
      <c r="I76" s="33" t="s">
        <v>24</v>
      </c>
      <c r="J76" s="73" t="str">
        <f>IF(J12="","",J12)</f>
        <v>30. 7. 2021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26</v>
      </c>
      <c r="D78" s="41"/>
      <c r="E78" s="41"/>
      <c r="F78" s="28" t="str">
        <f>E15</f>
        <v>ČR-SPÚ,Krajský pozemkový úřad pro Středočeský kraj</v>
      </c>
      <c r="G78" s="41"/>
      <c r="H78" s="41"/>
      <c r="I78" s="33" t="s">
        <v>32</v>
      </c>
      <c r="J78" s="37" t="str">
        <f>E21</f>
        <v>VDI Projekt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30</v>
      </c>
      <c r="D79" s="41"/>
      <c r="E79" s="41"/>
      <c r="F79" s="28" t="str">
        <f>IF(E18="","",E18)</f>
        <v>Vyplň údaj</v>
      </c>
      <c r="G79" s="41"/>
      <c r="H79" s="41"/>
      <c r="I79" s="33" t="s">
        <v>35</v>
      </c>
      <c r="J79" s="37" t="str">
        <f>E24</f>
        <v>Ing.Baladová Z.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122</v>
      </c>
      <c r="D81" s="181" t="s">
        <v>58</v>
      </c>
      <c r="E81" s="181" t="s">
        <v>54</v>
      </c>
      <c r="F81" s="181" t="s">
        <v>55</v>
      </c>
      <c r="G81" s="181" t="s">
        <v>123</v>
      </c>
      <c r="H81" s="181" t="s">
        <v>124</v>
      </c>
      <c r="I81" s="181" t="s">
        <v>125</v>
      </c>
      <c r="J81" s="181" t="s">
        <v>112</v>
      </c>
      <c r="K81" s="182" t="s">
        <v>126</v>
      </c>
      <c r="L81" s="183"/>
      <c r="M81" s="93" t="s">
        <v>21</v>
      </c>
      <c r="N81" s="94" t="s">
        <v>43</v>
      </c>
      <c r="O81" s="94" t="s">
        <v>127</v>
      </c>
      <c r="P81" s="94" t="s">
        <v>128</v>
      </c>
      <c r="Q81" s="94" t="s">
        <v>129</v>
      </c>
      <c r="R81" s="94" t="s">
        <v>130</v>
      </c>
      <c r="S81" s="94" t="s">
        <v>131</v>
      </c>
      <c r="T81" s="95" t="s">
        <v>132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133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0.39898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72</v>
      </c>
      <c r="AU82" s="18" t="s">
        <v>113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72</v>
      </c>
      <c r="E83" s="192" t="s">
        <v>134</v>
      </c>
      <c r="F83" s="192" t="s">
        <v>134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P84+P256</f>
        <v>0</v>
      </c>
      <c r="Q83" s="197"/>
      <c r="R83" s="198">
        <f>R84+R256</f>
        <v>0.39898</v>
      </c>
      <c r="S83" s="197"/>
      <c r="T83" s="199">
        <f>T84+T256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73</v>
      </c>
      <c r="AY83" s="200" t="s">
        <v>135</v>
      </c>
      <c r="BK83" s="202">
        <f>BK84+BK256</f>
        <v>0</v>
      </c>
    </row>
    <row r="84" s="12" customFormat="1" ht="22.8" customHeight="1">
      <c r="A84" s="12"/>
      <c r="B84" s="189"/>
      <c r="C84" s="190"/>
      <c r="D84" s="191" t="s">
        <v>72</v>
      </c>
      <c r="E84" s="203" t="s">
        <v>81</v>
      </c>
      <c r="F84" s="203" t="s">
        <v>136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SUM(P85:P255)</f>
        <v>0</v>
      </c>
      <c r="Q84" s="197"/>
      <c r="R84" s="198">
        <f>SUM(R85:R255)</f>
        <v>0.39898</v>
      </c>
      <c r="S84" s="197"/>
      <c r="T84" s="199">
        <f>SUM(T85:T255)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81</v>
      </c>
      <c r="AT84" s="201" t="s">
        <v>72</v>
      </c>
      <c r="AU84" s="201" t="s">
        <v>81</v>
      </c>
      <c r="AY84" s="200" t="s">
        <v>135</v>
      </c>
      <c r="BK84" s="202">
        <f>SUM(BK85:BK255)</f>
        <v>0</v>
      </c>
    </row>
    <row r="85" s="2" customFormat="1" ht="16.5" customHeight="1">
      <c r="A85" s="39"/>
      <c r="B85" s="40"/>
      <c r="C85" s="205" t="s">
        <v>81</v>
      </c>
      <c r="D85" s="205" t="s">
        <v>137</v>
      </c>
      <c r="E85" s="206" t="s">
        <v>138</v>
      </c>
      <c r="F85" s="207" t="s">
        <v>139</v>
      </c>
      <c r="G85" s="208" t="s">
        <v>140</v>
      </c>
      <c r="H85" s="209">
        <v>10400</v>
      </c>
      <c r="I85" s="210"/>
      <c r="J85" s="211">
        <f>ROUND(I85*H85,2)</f>
        <v>0</v>
      </c>
      <c r="K85" s="207" t="s">
        <v>141</v>
      </c>
      <c r="L85" s="45"/>
      <c r="M85" s="212" t="s">
        <v>21</v>
      </c>
      <c r="N85" s="213" t="s">
        <v>44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142</v>
      </c>
      <c r="AT85" s="216" t="s">
        <v>137</v>
      </c>
      <c r="AU85" s="216" t="s">
        <v>84</v>
      </c>
      <c r="AY85" s="18" t="s">
        <v>135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81</v>
      </c>
      <c r="BK85" s="217">
        <f>ROUND(I85*H85,2)</f>
        <v>0</v>
      </c>
      <c r="BL85" s="18" t="s">
        <v>142</v>
      </c>
      <c r="BM85" s="216" t="s">
        <v>143</v>
      </c>
    </row>
    <row r="86" s="2" customFormat="1">
      <c r="A86" s="39"/>
      <c r="B86" s="40"/>
      <c r="C86" s="41"/>
      <c r="D86" s="218" t="s">
        <v>144</v>
      </c>
      <c r="E86" s="41"/>
      <c r="F86" s="219" t="s">
        <v>145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144</v>
      </c>
      <c r="AU86" s="18" t="s">
        <v>84</v>
      </c>
    </row>
    <row r="87" s="13" customFormat="1">
      <c r="A87" s="13"/>
      <c r="B87" s="223"/>
      <c r="C87" s="224"/>
      <c r="D87" s="218" t="s">
        <v>146</v>
      </c>
      <c r="E87" s="225" t="s">
        <v>21</v>
      </c>
      <c r="F87" s="226" t="s">
        <v>866</v>
      </c>
      <c r="G87" s="224"/>
      <c r="H87" s="227">
        <v>10148</v>
      </c>
      <c r="I87" s="228"/>
      <c r="J87" s="224"/>
      <c r="K87" s="224"/>
      <c r="L87" s="229"/>
      <c r="M87" s="230"/>
      <c r="N87" s="231"/>
      <c r="O87" s="231"/>
      <c r="P87" s="231"/>
      <c r="Q87" s="231"/>
      <c r="R87" s="231"/>
      <c r="S87" s="231"/>
      <c r="T87" s="232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3" t="s">
        <v>146</v>
      </c>
      <c r="AU87" s="233" t="s">
        <v>84</v>
      </c>
      <c r="AV87" s="13" t="s">
        <v>84</v>
      </c>
      <c r="AW87" s="13" t="s">
        <v>34</v>
      </c>
      <c r="AX87" s="13" t="s">
        <v>73</v>
      </c>
      <c r="AY87" s="233" t="s">
        <v>135</v>
      </c>
    </row>
    <row r="88" s="13" customFormat="1">
      <c r="A88" s="13"/>
      <c r="B88" s="223"/>
      <c r="C88" s="224"/>
      <c r="D88" s="218" t="s">
        <v>146</v>
      </c>
      <c r="E88" s="225" t="s">
        <v>21</v>
      </c>
      <c r="F88" s="226" t="s">
        <v>867</v>
      </c>
      <c r="G88" s="224"/>
      <c r="H88" s="227">
        <v>252</v>
      </c>
      <c r="I88" s="228"/>
      <c r="J88" s="224"/>
      <c r="K88" s="224"/>
      <c r="L88" s="229"/>
      <c r="M88" s="230"/>
      <c r="N88" s="231"/>
      <c r="O88" s="231"/>
      <c r="P88" s="231"/>
      <c r="Q88" s="231"/>
      <c r="R88" s="231"/>
      <c r="S88" s="231"/>
      <c r="T88" s="23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3" t="s">
        <v>146</v>
      </c>
      <c r="AU88" s="233" t="s">
        <v>84</v>
      </c>
      <c r="AV88" s="13" t="s">
        <v>84</v>
      </c>
      <c r="AW88" s="13" t="s">
        <v>34</v>
      </c>
      <c r="AX88" s="13" t="s">
        <v>73</v>
      </c>
      <c r="AY88" s="233" t="s">
        <v>135</v>
      </c>
    </row>
    <row r="89" s="14" customFormat="1">
      <c r="A89" s="14"/>
      <c r="B89" s="234"/>
      <c r="C89" s="235"/>
      <c r="D89" s="218" t="s">
        <v>146</v>
      </c>
      <c r="E89" s="236" t="s">
        <v>21</v>
      </c>
      <c r="F89" s="237" t="s">
        <v>148</v>
      </c>
      <c r="G89" s="235"/>
      <c r="H89" s="238">
        <v>10400</v>
      </c>
      <c r="I89" s="239"/>
      <c r="J89" s="235"/>
      <c r="K89" s="235"/>
      <c r="L89" s="240"/>
      <c r="M89" s="241"/>
      <c r="N89" s="242"/>
      <c r="O89" s="242"/>
      <c r="P89" s="242"/>
      <c r="Q89" s="242"/>
      <c r="R89" s="242"/>
      <c r="S89" s="242"/>
      <c r="T89" s="243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4" t="s">
        <v>146</v>
      </c>
      <c r="AU89" s="244" t="s">
        <v>84</v>
      </c>
      <c r="AV89" s="14" t="s">
        <v>142</v>
      </c>
      <c r="AW89" s="14" t="s">
        <v>34</v>
      </c>
      <c r="AX89" s="14" t="s">
        <v>81</v>
      </c>
      <c r="AY89" s="244" t="s">
        <v>135</v>
      </c>
    </row>
    <row r="90" s="2" customFormat="1">
      <c r="A90" s="39"/>
      <c r="B90" s="40"/>
      <c r="C90" s="205" t="s">
        <v>84</v>
      </c>
      <c r="D90" s="205" t="s">
        <v>137</v>
      </c>
      <c r="E90" s="206" t="s">
        <v>159</v>
      </c>
      <c r="F90" s="207" t="s">
        <v>160</v>
      </c>
      <c r="G90" s="208" t="s">
        <v>140</v>
      </c>
      <c r="H90" s="209">
        <v>7</v>
      </c>
      <c r="I90" s="210"/>
      <c r="J90" s="211">
        <f>ROUND(I90*H90,2)</f>
        <v>0</v>
      </c>
      <c r="K90" s="207" t="s">
        <v>141</v>
      </c>
      <c r="L90" s="45"/>
      <c r="M90" s="212" t="s">
        <v>21</v>
      </c>
      <c r="N90" s="213" t="s">
        <v>44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142</v>
      </c>
      <c r="AT90" s="216" t="s">
        <v>137</v>
      </c>
      <c r="AU90" s="216" t="s">
        <v>84</v>
      </c>
      <c r="AY90" s="18" t="s">
        <v>135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81</v>
      </c>
      <c r="BK90" s="217">
        <f>ROUND(I90*H90,2)</f>
        <v>0</v>
      </c>
      <c r="BL90" s="18" t="s">
        <v>142</v>
      </c>
      <c r="BM90" s="216" t="s">
        <v>943</v>
      </c>
    </row>
    <row r="91" s="2" customFormat="1">
      <c r="A91" s="39"/>
      <c r="B91" s="40"/>
      <c r="C91" s="41"/>
      <c r="D91" s="218" t="s">
        <v>144</v>
      </c>
      <c r="E91" s="41"/>
      <c r="F91" s="219" t="s">
        <v>162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144</v>
      </c>
      <c r="AU91" s="18" t="s">
        <v>84</v>
      </c>
    </row>
    <row r="92" s="15" customFormat="1">
      <c r="A92" s="15"/>
      <c r="B92" s="255"/>
      <c r="C92" s="256"/>
      <c r="D92" s="218" t="s">
        <v>146</v>
      </c>
      <c r="E92" s="257" t="s">
        <v>21</v>
      </c>
      <c r="F92" s="258" t="s">
        <v>610</v>
      </c>
      <c r="G92" s="256"/>
      <c r="H92" s="257" t="s">
        <v>21</v>
      </c>
      <c r="I92" s="259"/>
      <c r="J92" s="256"/>
      <c r="K92" s="256"/>
      <c r="L92" s="260"/>
      <c r="M92" s="261"/>
      <c r="N92" s="262"/>
      <c r="O92" s="262"/>
      <c r="P92" s="262"/>
      <c r="Q92" s="262"/>
      <c r="R92" s="262"/>
      <c r="S92" s="262"/>
      <c r="T92" s="263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64" t="s">
        <v>146</v>
      </c>
      <c r="AU92" s="264" t="s">
        <v>84</v>
      </c>
      <c r="AV92" s="15" t="s">
        <v>81</v>
      </c>
      <c r="AW92" s="15" t="s">
        <v>34</v>
      </c>
      <c r="AX92" s="15" t="s">
        <v>73</v>
      </c>
      <c r="AY92" s="264" t="s">
        <v>135</v>
      </c>
    </row>
    <row r="93" s="13" customFormat="1">
      <c r="A93" s="13"/>
      <c r="B93" s="223"/>
      <c r="C93" s="224"/>
      <c r="D93" s="218" t="s">
        <v>146</v>
      </c>
      <c r="E93" s="225" t="s">
        <v>21</v>
      </c>
      <c r="F93" s="226" t="s">
        <v>869</v>
      </c>
      <c r="G93" s="224"/>
      <c r="H93" s="227">
        <v>3.5</v>
      </c>
      <c r="I93" s="228"/>
      <c r="J93" s="224"/>
      <c r="K93" s="224"/>
      <c r="L93" s="229"/>
      <c r="M93" s="230"/>
      <c r="N93" s="231"/>
      <c r="O93" s="231"/>
      <c r="P93" s="231"/>
      <c r="Q93" s="231"/>
      <c r="R93" s="231"/>
      <c r="S93" s="231"/>
      <c r="T93" s="23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3" t="s">
        <v>146</v>
      </c>
      <c r="AU93" s="233" t="s">
        <v>84</v>
      </c>
      <c r="AV93" s="13" t="s">
        <v>84</v>
      </c>
      <c r="AW93" s="13" t="s">
        <v>34</v>
      </c>
      <c r="AX93" s="13" t="s">
        <v>73</v>
      </c>
      <c r="AY93" s="233" t="s">
        <v>135</v>
      </c>
    </row>
    <row r="94" s="13" customFormat="1">
      <c r="A94" s="13"/>
      <c r="B94" s="223"/>
      <c r="C94" s="224"/>
      <c r="D94" s="218" t="s">
        <v>146</v>
      </c>
      <c r="E94" s="225" t="s">
        <v>21</v>
      </c>
      <c r="F94" s="226" t="s">
        <v>870</v>
      </c>
      <c r="G94" s="224"/>
      <c r="H94" s="227">
        <v>3.5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146</v>
      </c>
      <c r="AU94" s="233" t="s">
        <v>84</v>
      </c>
      <c r="AV94" s="13" t="s">
        <v>84</v>
      </c>
      <c r="AW94" s="13" t="s">
        <v>34</v>
      </c>
      <c r="AX94" s="13" t="s">
        <v>73</v>
      </c>
      <c r="AY94" s="233" t="s">
        <v>135</v>
      </c>
    </row>
    <row r="95" s="14" customFormat="1">
      <c r="A95" s="14"/>
      <c r="B95" s="234"/>
      <c r="C95" s="235"/>
      <c r="D95" s="218" t="s">
        <v>146</v>
      </c>
      <c r="E95" s="236" t="s">
        <v>21</v>
      </c>
      <c r="F95" s="237" t="s">
        <v>148</v>
      </c>
      <c r="G95" s="235"/>
      <c r="H95" s="238">
        <v>7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4" t="s">
        <v>146</v>
      </c>
      <c r="AU95" s="244" t="s">
        <v>84</v>
      </c>
      <c r="AV95" s="14" t="s">
        <v>142</v>
      </c>
      <c r="AW95" s="14" t="s">
        <v>34</v>
      </c>
      <c r="AX95" s="14" t="s">
        <v>81</v>
      </c>
      <c r="AY95" s="244" t="s">
        <v>135</v>
      </c>
    </row>
    <row r="96" s="2" customFormat="1">
      <c r="A96" s="39"/>
      <c r="B96" s="40"/>
      <c r="C96" s="205" t="s">
        <v>153</v>
      </c>
      <c r="D96" s="205" t="s">
        <v>137</v>
      </c>
      <c r="E96" s="206" t="s">
        <v>182</v>
      </c>
      <c r="F96" s="207" t="s">
        <v>183</v>
      </c>
      <c r="G96" s="208" t="s">
        <v>167</v>
      </c>
      <c r="H96" s="209">
        <v>7</v>
      </c>
      <c r="I96" s="210"/>
      <c r="J96" s="211">
        <f>ROUND(I96*H96,2)</f>
        <v>0</v>
      </c>
      <c r="K96" s="207" t="s">
        <v>141</v>
      </c>
      <c r="L96" s="45"/>
      <c r="M96" s="212" t="s">
        <v>21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142</v>
      </c>
      <c r="AT96" s="216" t="s">
        <v>137</v>
      </c>
      <c r="AU96" s="216" t="s">
        <v>84</v>
      </c>
      <c r="AY96" s="18" t="s">
        <v>135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142</v>
      </c>
      <c r="BM96" s="216" t="s">
        <v>944</v>
      </c>
    </row>
    <row r="97" s="2" customFormat="1">
      <c r="A97" s="39"/>
      <c r="B97" s="40"/>
      <c r="C97" s="41"/>
      <c r="D97" s="218" t="s">
        <v>144</v>
      </c>
      <c r="E97" s="41"/>
      <c r="F97" s="219" t="s">
        <v>185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144</v>
      </c>
      <c r="AU97" s="18" t="s">
        <v>84</v>
      </c>
    </row>
    <row r="98" s="13" customFormat="1">
      <c r="A98" s="13"/>
      <c r="B98" s="223"/>
      <c r="C98" s="224"/>
      <c r="D98" s="218" t="s">
        <v>146</v>
      </c>
      <c r="E98" s="225" t="s">
        <v>21</v>
      </c>
      <c r="F98" s="226" t="s">
        <v>872</v>
      </c>
      <c r="G98" s="224"/>
      <c r="H98" s="227">
        <v>7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146</v>
      </c>
      <c r="AU98" s="233" t="s">
        <v>84</v>
      </c>
      <c r="AV98" s="13" t="s">
        <v>84</v>
      </c>
      <c r="AW98" s="13" t="s">
        <v>34</v>
      </c>
      <c r="AX98" s="13" t="s">
        <v>73</v>
      </c>
      <c r="AY98" s="233" t="s">
        <v>135</v>
      </c>
    </row>
    <row r="99" s="14" customFormat="1">
      <c r="A99" s="14"/>
      <c r="B99" s="234"/>
      <c r="C99" s="235"/>
      <c r="D99" s="218" t="s">
        <v>146</v>
      </c>
      <c r="E99" s="236" t="s">
        <v>21</v>
      </c>
      <c r="F99" s="237" t="s">
        <v>148</v>
      </c>
      <c r="G99" s="235"/>
      <c r="H99" s="238">
        <v>7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4" t="s">
        <v>146</v>
      </c>
      <c r="AU99" s="244" t="s">
        <v>84</v>
      </c>
      <c r="AV99" s="14" t="s">
        <v>142</v>
      </c>
      <c r="AW99" s="14" t="s">
        <v>34</v>
      </c>
      <c r="AX99" s="14" t="s">
        <v>81</v>
      </c>
      <c r="AY99" s="244" t="s">
        <v>135</v>
      </c>
    </row>
    <row r="100" s="2" customFormat="1" ht="16.5" customHeight="1">
      <c r="A100" s="39"/>
      <c r="B100" s="40"/>
      <c r="C100" s="205" t="s">
        <v>142</v>
      </c>
      <c r="D100" s="205" t="s">
        <v>137</v>
      </c>
      <c r="E100" s="206" t="s">
        <v>188</v>
      </c>
      <c r="F100" s="207" t="s">
        <v>189</v>
      </c>
      <c r="G100" s="208" t="s">
        <v>140</v>
      </c>
      <c r="H100" s="209">
        <v>3.5</v>
      </c>
      <c r="I100" s="210"/>
      <c r="J100" s="211">
        <f>ROUND(I100*H100,2)</f>
        <v>0</v>
      </c>
      <c r="K100" s="207" t="s">
        <v>141</v>
      </c>
      <c r="L100" s="45"/>
      <c r="M100" s="212" t="s">
        <v>21</v>
      </c>
      <c r="N100" s="213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142</v>
      </c>
      <c r="AT100" s="216" t="s">
        <v>137</v>
      </c>
      <c r="AU100" s="216" t="s">
        <v>84</v>
      </c>
      <c r="AY100" s="18" t="s">
        <v>135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142</v>
      </c>
      <c r="BM100" s="216" t="s">
        <v>945</v>
      </c>
    </row>
    <row r="101" s="2" customFormat="1">
      <c r="A101" s="39"/>
      <c r="B101" s="40"/>
      <c r="C101" s="41"/>
      <c r="D101" s="218" t="s">
        <v>144</v>
      </c>
      <c r="E101" s="41"/>
      <c r="F101" s="219" t="s">
        <v>185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144</v>
      </c>
      <c r="AU101" s="18" t="s">
        <v>84</v>
      </c>
    </row>
    <row r="102" s="13" customFormat="1">
      <c r="A102" s="13"/>
      <c r="B102" s="223"/>
      <c r="C102" s="224"/>
      <c r="D102" s="218" t="s">
        <v>146</v>
      </c>
      <c r="E102" s="225" t="s">
        <v>21</v>
      </c>
      <c r="F102" s="226" t="s">
        <v>874</v>
      </c>
      <c r="G102" s="224"/>
      <c r="H102" s="227">
        <v>3.5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146</v>
      </c>
      <c r="AU102" s="233" t="s">
        <v>84</v>
      </c>
      <c r="AV102" s="13" t="s">
        <v>84</v>
      </c>
      <c r="AW102" s="13" t="s">
        <v>34</v>
      </c>
      <c r="AX102" s="13" t="s">
        <v>73</v>
      </c>
      <c r="AY102" s="233" t="s">
        <v>135</v>
      </c>
    </row>
    <row r="103" s="14" customFormat="1">
      <c r="A103" s="14"/>
      <c r="B103" s="234"/>
      <c r="C103" s="235"/>
      <c r="D103" s="218" t="s">
        <v>146</v>
      </c>
      <c r="E103" s="236" t="s">
        <v>21</v>
      </c>
      <c r="F103" s="237" t="s">
        <v>148</v>
      </c>
      <c r="G103" s="235"/>
      <c r="H103" s="238">
        <v>3.5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146</v>
      </c>
      <c r="AU103" s="244" t="s">
        <v>84</v>
      </c>
      <c r="AV103" s="14" t="s">
        <v>142</v>
      </c>
      <c r="AW103" s="14" t="s">
        <v>34</v>
      </c>
      <c r="AX103" s="14" t="s">
        <v>81</v>
      </c>
      <c r="AY103" s="244" t="s">
        <v>135</v>
      </c>
    </row>
    <row r="104" s="2" customFormat="1">
      <c r="A104" s="39"/>
      <c r="B104" s="40"/>
      <c r="C104" s="205" t="s">
        <v>164</v>
      </c>
      <c r="D104" s="205" t="s">
        <v>137</v>
      </c>
      <c r="E104" s="206" t="s">
        <v>281</v>
      </c>
      <c r="F104" s="207" t="s">
        <v>282</v>
      </c>
      <c r="G104" s="208" t="s">
        <v>167</v>
      </c>
      <c r="H104" s="209">
        <v>7</v>
      </c>
      <c r="I104" s="210"/>
      <c r="J104" s="211">
        <f>ROUND(I104*H104,2)</f>
        <v>0</v>
      </c>
      <c r="K104" s="207" t="s">
        <v>141</v>
      </c>
      <c r="L104" s="45"/>
      <c r="M104" s="212" t="s">
        <v>21</v>
      </c>
      <c r="N104" s="213" t="s">
        <v>44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142</v>
      </c>
      <c r="AT104" s="216" t="s">
        <v>137</v>
      </c>
      <c r="AU104" s="216" t="s">
        <v>84</v>
      </c>
      <c r="AY104" s="18" t="s">
        <v>135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81</v>
      </c>
      <c r="BK104" s="217">
        <f>ROUND(I104*H104,2)</f>
        <v>0</v>
      </c>
      <c r="BL104" s="18" t="s">
        <v>142</v>
      </c>
      <c r="BM104" s="216" t="s">
        <v>946</v>
      </c>
    </row>
    <row r="105" s="2" customFormat="1">
      <c r="A105" s="39"/>
      <c r="B105" s="40"/>
      <c r="C105" s="41"/>
      <c r="D105" s="218" t="s">
        <v>144</v>
      </c>
      <c r="E105" s="41"/>
      <c r="F105" s="219" t="s">
        <v>284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144</v>
      </c>
      <c r="AU105" s="18" t="s">
        <v>84</v>
      </c>
    </row>
    <row r="106" s="15" customFormat="1">
      <c r="A106" s="15"/>
      <c r="B106" s="255"/>
      <c r="C106" s="256"/>
      <c r="D106" s="218" t="s">
        <v>146</v>
      </c>
      <c r="E106" s="257" t="s">
        <v>21</v>
      </c>
      <c r="F106" s="258" t="s">
        <v>610</v>
      </c>
      <c r="G106" s="256"/>
      <c r="H106" s="257" t="s">
        <v>21</v>
      </c>
      <c r="I106" s="259"/>
      <c r="J106" s="256"/>
      <c r="K106" s="256"/>
      <c r="L106" s="260"/>
      <c r="M106" s="261"/>
      <c r="N106" s="262"/>
      <c r="O106" s="262"/>
      <c r="P106" s="262"/>
      <c r="Q106" s="262"/>
      <c r="R106" s="262"/>
      <c r="S106" s="262"/>
      <c r="T106" s="263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4" t="s">
        <v>146</v>
      </c>
      <c r="AU106" s="264" t="s">
        <v>84</v>
      </c>
      <c r="AV106" s="15" t="s">
        <v>81</v>
      </c>
      <c r="AW106" s="15" t="s">
        <v>34</v>
      </c>
      <c r="AX106" s="15" t="s">
        <v>73</v>
      </c>
      <c r="AY106" s="264" t="s">
        <v>135</v>
      </c>
    </row>
    <row r="107" s="13" customFormat="1">
      <c r="A107" s="13"/>
      <c r="B107" s="223"/>
      <c r="C107" s="224"/>
      <c r="D107" s="218" t="s">
        <v>146</v>
      </c>
      <c r="E107" s="225" t="s">
        <v>21</v>
      </c>
      <c r="F107" s="226" t="s">
        <v>876</v>
      </c>
      <c r="G107" s="224"/>
      <c r="H107" s="227">
        <v>7</v>
      </c>
      <c r="I107" s="228"/>
      <c r="J107" s="224"/>
      <c r="K107" s="224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146</v>
      </c>
      <c r="AU107" s="233" t="s">
        <v>84</v>
      </c>
      <c r="AV107" s="13" t="s">
        <v>84</v>
      </c>
      <c r="AW107" s="13" t="s">
        <v>34</v>
      </c>
      <c r="AX107" s="13" t="s">
        <v>73</v>
      </c>
      <c r="AY107" s="233" t="s">
        <v>135</v>
      </c>
    </row>
    <row r="108" s="14" customFormat="1">
      <c r="A108" s="14"/>
      <c r="B108" s="234"/>
      <c r="C108" s="235"/>
      <c r="D108" s="218" t="s">
        <v>146</v>
      </c>
      <c r="E108" s="236" t="s">
        <v>21</v>
      </c>
      <c r="F108" s="237" t="s">
        <v>148</v>
      </c>
      <c r="G108" s="235"/>
      <c r="H108" s="238">
        <v>7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146</v>
      </c>
      <c r="AU108" s="244" t="s">
        <v>84</v>
      </c>
      <c r="AV108" s="14" t="s">
        <v>142</v>
      </c>
      <c r="AW108" s="14" t="s">
        <v>34</v>
      </c>
      <c r="AX108" s="14" t="s">
        <v>81</v>
      </c>
      <c r="AY108" s="244" t="s">
        <v>135</v>
      </c>
    </row>
    <row r="109" s="2" customFormat="1">
      <c r="A109" s="39"/>
      <c r="B109" s="40"/>
      <c r="C109" s="205" t="s">
        <v>171</v>
      </c>
      <c r="D109" s="205" t="s">
        <v>137</v>
      </c>
      <c r="E109" s="206" t="s">
        <v>774</v>
      </c>
      <c r="F109" s="207" t="s">
        <v>775</v>
      </c>
      <c r="G109" s="208" t="s">
        <v>167</v>
      </c>
      <c r="H109" s="209">
        <v>3</v>
      </c>
      <c r="I109" s="210"/>
      <c r="J109" s="211">
        <f>ROUND(I109*H109,2)</f>
        <v>0</v>
      </c>
      <c r="K109" s="207" t="s">
        <v>141</v>
      </c>
      <c r="L109" s="45"/>
      <c r="M109" s="212" t="s">
        <v>21</v>
      </c>
      <c r="N109" s="213" t="s">
        <v>44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142</v>
      </c>
      <c r="AT109" s="216" t="s">
        <v>137</v>
      </c>
      <c r="AU109" s="216" t="s">
        <v>84</v>
      </c>
      <c r="AY109" s="18" t="s">
        <v>135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81</v>
      </c>
      <c r="BK109" s="217">
        <f>ROUND(I109*H109,2)</f>
        <v>0</v>
      </c>
      <c r="BL109" s="18" t="s">
        <v>142</v>
      </c>
      <c r="BM109" s="216" t="s">
        <v>947</v>
      </c>
    </row>
    <row r="110" s="2" customFormat="1">
      <c r="A110" s="39"/>
      <c r="B110" s="40"/>
      <c r="C110" s="41"/>
      <c r="D110" s="218" t="s">
        <v>144</v>
      </c>
      <c r="E110" s="41"/>
      <c r="F110" s="219" t="s">
        <v>284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144</v>
      </c>
      <c r="AU110" s="18" t="s">
        <v>84</v>
      </c>
    </row>
    <row r="111" s="15" customFormat="1">
      <c r="A111" s="15"/>
      <c r="B111" s="255"/>
      <c r="C111" s="256"/>
      <c r="D111" s="218" t="s">
        <v>146</v>
      </c>
      <c r="E111" s="257" t="s">
        <v>21</v>
      </c>
      <c r="F111" s="258" t="s">
        <v>610</v>
      </c>
      <c r="G111" s="256"/>
      <c r="H111" s="257" t="s">
        <v>21</v>
      </c>
      <c r="I111" s="259"/>
      <c r="J111" s="256"/>
      <c r="K111" s="256"/>
      <c r="L111" s="260"/>
      <c r="M111" s="261"/>
      <c r="N111" s="262"/>
      <c r="O111" s="262"/>
      <c r="P111" s="262"/>
      <c r="Q111" s="262"/>
      <c r="R111" s="262"/>
      <c r="S111" s="262"/>
      <c r="T111" s="263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4" t="s">
        <v>146</v>
      </c>
      <c r="AU111" s="264" t="s">
        <v>84</v>
      </c>
      <c r="AV111" s="15" t="s">
        <v>81</v>
      </c>
      <c r="AW111" s="15" t="s">
        <v>34</v>
      </c>
      <c r="AX111" s="15" t="s">
        <v>73</v>
      </c>
      <c r="AY111" s="264" t="s">
        <v>135</v>
      </c>
    </row>
    <row r="112" s="13" customFormat="1">
      <c r="A112" s="13"/>
      <c r="B112" s="223"/>
      <c r="C112" s="224"/>
      <c r="D112" s="218" t="s">
        <v>146</v>
      </c>
      <c r="E112" s="225" t="s">
        <v>21</v>
      </c>
      <c r="F112" s="226" t="s">
        <v>878</v>
      </c>
      <c r="G112" s="224"/>
      <c r="H112" s="227">
        <v>3</v>
      </c>
      <c r="I112" s="228"/>
      <c r="J112" s="224"/>
      <c r="K112" s="224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146</v>
      </c>
      <c r="AU112" s="233" t="s">
        <v>84</v>
      </c>
      <c r="AV112" s="13" t="s">
        <v>84</v>
      </c>
      <c r="AW112" s="13" t="s">
        <v>34</v>
      </c>
      <c r="AX112" s="13" t="s">
        <v>73</v>
      </c>
      <c r="AY112" s="233" t="s">
        <v>135</v>
      </c>
    </row>
    <row r="113" s="14" customFormat="1">
      <c r="A113" s="14"/>
      <c r="B113" s="234"/>
      <c r="C113" s="235"/>
      <c r="D113" s="218" t="s">
        <v>146</v>
      </c>
      <c r="E113" s="236" t="s">
        <v>21</v>
      </c>
      <c r="F113" s="237" t="s">
        <v>148</v>
      </c>
      <c r="G113" s="235"/>
      <c r="H113" s="238">
        <v>3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146</v>
      </c>
      <c r="AU113" s="244" t="s">
        <v>84</v>
      </c>
      <c r="AV113" s="14" t="s">
        <v>142</v>
      </c>
      <c r="AW113" s="14" t="s">
        <v>34</v>
      </c>
      <c r="AX113" s="14" t="s">
        <v>81</v>
      </c>
      <c r="AY113" s="244" t="s">
        <v>135</v>
      </c>
    </row>
    <row r="114" s="2" customFormat="1">
      <c r="A114" s="39"/>
      <c r="B114" s="40"/>
      <c r="C114" s="205" t="s">
        <v>176</v>
      </c>
      <c r="D114" s="205" t="s">
        <v>137</v>
      </c>
      <c r="E114" s="206" t="s">
        <v>287</v>
      </c>
      <c r="F114" s="207" t="s">
        <v>288</v>
      </c>
      <c r="G114" s="208" t="s">
        <v>167</v>
      </c>
      <c r="H114" s="209">
        <v>4</v>
      </c>
      <c r="I114" s="210"/>
      <c r="J114" s="211">
        <f>ROUND(I114*H114,2)</f>
        <v>0</v>
      </c>
      <c r="K114" s="207" t="s">
        <v>141</v>
      </c>
      <c r="L114" s="45"/>
      <c r="M114" s="212" t="s">
        <v>21</v>
      </c>
      <c r="N114" s="213" t="s">
        <v>44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142</v>
      </c>
      <c r="AT114" s="216" t="s">
        <v>137</v>
      </c>
      <c r="AU114" s="216" t="s">
        <v>84</v>
      </c>
      <c r="AY114" s="18" t="s">
        <v>135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81</v>
      </c>
      <c r="BK114" s="217">
        <f>ROUND(I114*H114,2)</f>
        <v>0</v>
      </c>
      <c r="BL114" s="18" t="s">
        <v>142</v>
      </c>
      <c r="BM114" s="216" t="s">
        <v>948</v>
      </c>
    </row>
    <row r="115" s="2" customFormat="1">
      <c r="A115" s="39"/>
      <c r="B115" s="40"/>
      <c r="C115" s="41"/>
      <c r="D115" s="218" t="s">
        <v>144</v>
      </c>
      <c r="E115" s="41"/>
      <c r="F115" s="219" t="s">
        <v>284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144</v>
      </c>
      <c r="AU115" s="18" t="s">
        <v>84</v>
      </c>
    </row>
    <row r="116" s="15" customFormat="1">
      <c r="A116" s="15"/>
      <c r="B116" s="255"/>
      <c r="C116" s="256"/>
      <c r="D116" s="218" t="s">
        <v>146</v>
      </c>
      <c r="E116" s="257" t="s">
        <v>21</v>
      </c>
      <c r="F116" s="258" t="s">
        <v>610</v>
      </c>
      <c r="G116" s="256"/>
      <c r="H116" s="257" t="s">
        <v>21</v>
      </c>
      <c r="I116" s="259"/>
      <c r="J116" s="256"/>
      <c r="K116" s="256"/>
      <c r="L116" s="260"/>
      <c r="M116" s="261"/>
      <c r="N116" s="262"/>
      <c r="O116" s="262"/>
      <c r="P116" s="262"/>
      <c r="Q116" s="262"/>
      <c r="R116" s="262"/>
      <c r="S116" s="262"/>
      <c r="T116" s="263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4" t="s">
        <v>146</v>
      </c>
      <c r="AU116" s="264" t="s">
        <v>84</v>
      </c>
      <c r="AV116" s="15" t="s">
        <v>81</v>
      </c>
      <c r="AW116" s="15" t="s">
        <v>34</v>
      </c>
      <c r="AX116" s="15" t="s">
        <v>73</v>
      </c>
      <c r="AY116" s="264" t="s">
        <v>135</v>
      </c>
    </row>
    <row r="117" s="13" customFormat="1">
      <c r="A117" s="13"/>
      <c r="B117" s="223"/>
      <c r="C117" s="224"/>
      <c r="D117" s="218" t="s">
        <v>146</v>
      </c>
      <c r="E117" s="225" t="s">
        <v>21</v>
      </c>
      <c r="F117" s="226" t="s">
        <v>880</v>
      </c>
      <c r="G117" s="224"/>
      <c r="H117" s="227">
        <v>4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146</v>
      </c>
      <c r="AU117" s="233" t="s">
        <v>84</v>
      </c>
      <c r="AV117" s="13" t="s">
        <v>84</v>
      </c>
      <c r="AW117" s="13" t="s">
        <v>34</v>
      </c>
      <c r="AX117" s="13" t="s">
        <v>73</v>
      </c>
      <c r="AY117" s="233" t="s">
        <v>135</v>
      </c>
    </row>
    <row r="118" s="14" customFormat="1">
      <c r="A118" s="14"/>
      <c r="B118" s="234"/>
      <c r="C118" s="235"/>
      <c r="D118" s="218" t="s">
        <v>146</v>
      </c>
      <c r="E118" s="236" t="s">
        <v>21</v>
      </c>
      <c r="F118" s="237" t="s">
        <v>148</v>
      </c>
      <c r="G118" s="235"/>
      <c r="H118" s="238">
        <v>4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146</v>
      </c>
      <c r="AU118" s="244" t="s">
        <v>84</v>
      </c>
      <c r="AV118" s="14" t="s">
        <v>142</v>
      </c>
      <c r="AW118" s="14" t="s">
        <v>34</v>
      </c>
      <c r="AX118" s="14" t="s">
        <v>81</v>
      </c>
      <c r="AY118" s="244" t="s">
        <v>135</v>
      </c>
    </row>
    <row r="119" s="2" customFormat="1">
      <c r="A119" s="39"/>
      <c r="B119" s="40"/>
      <c r="C119" s="205" t="s">
        <v>181</v>
      </c>
      <c r="D119" s="205" t="s">
        <v>137</v>
      </c>
      <c r="E119" s="206" t="s">
        <v>303</v>
      </c>
      <c r="F119" s="207" t="s">
        <v>304</v>
      </c>
      <c r="G119" s="208" t="s">
        <v>167</v>
      </c>
      <c r="H119" s="209">
        <v>7</v>
      </c>
      <c r="I119" s="210"/>
      <c r="J119" s="211">
        <f>ROUND(I119*H119,2)</f>
        <v>0</v>
      </c>
      <c r="K119" s="207" t="s">
        <v>141</v>
      </c>
      <c r="L119" s="45"/>
      <c r="M119" s="212" t="s">
        <v>21</v>
      </c>
      <c r="N119" s="213" t="s">
        <v>44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142</v>
      </c>
      <c r="AT119" s="216" t="s">
        <v>137</v>
      </c>
      <c r="AU119" s="216" t="s">
        <v>84</v>
      </c>
      <c r="AY119" s="18" t="s">
        <v>135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81</v>
      </c>
      <c r="BK119" s="217">
        <f>ROUND(I119*H119,2)</f>
        <v>0</v>
      </c>
      <c r="BL119" s="18" t="s">
        <v>142</v>
      </c>
      <c r="BM119" s="216" t="s">
        <v>949</v>
      </c>
    </row>
    <row r="120" s="2" customFormat="1">
      <c r="A120" s="39"/>
      <c r="B120" s="40"/>
      <c r="C120" s="41"/>
      <c r="D120" s="218" t="s">
        <v>144</v>
      </c>
      <c r="E120" s="41"/>
      <c r="F120" s="219" t="s">
        <v>306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144</v>
      </c>
      <c r="AU120" s="18" t="s">
        <v>84</v>
      </c>
    </row>
    <row r="121" s="15" customFormat="1">
      <c r="A121" s="15"/>
      <c r="B121" s="255"/>
      <c r="C121" s="256"/>
      <c r="D121" s="218" t="s">
        <v>146</v>
      </c>
      <c r="E121" s="257" t="s">
        <v>21</v>
      </c>
      <c r="F121" s="258" t="s">
        <v>610</v>
      </c>
      <c r="G121" s="256"/>
      <c r="H121" s="257" t="s">
        <v>21</v>
      </c>
      <c r="I121" s="259"/>
      <c r="J121" s="256"/>
      <c r="K121" s="256"/>
      <c r="L121" s="260"/>
      <c r="M121" s="261"/>
      <c r="N121" s="262"/>
      <c r="O121" s="262"/>
      <c r="P121" s="262"/>
      <c r="Q121" s="262"/>
      <c r="R121" s="262"/>
      <c r="S121" s="262"/>
      <c r="T121" s="263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4" t="s">
        <v>146</v>
      </c>
      <c r="AU121" s="264" t="s">
        <v>84</v>
      </c>
      <c r="AV121" s="15" t="s">
        <v>81</v>
      </c>
      <c r="AW121" s="15" t="s">
        <v>34</v>
      </c>
      <c r="AX121" s="15" t="s">
        <v>73</v>
      </c>
      <c r="AY121" s="264" t="s">
        <v>135</v>
      </c>
    </row>
    <row r="122" s="13" customFormat="1">
      <c r="A122" s="13"/>
      <c r="B122" s="223"/>
      <c r="C122" s="224"/>
      <c r="D122" s="218" t="s">
        <v>146</v>
      </c>
      <c r="E122" s="225" t="s">
        <v>21</v>
      </c>
      <c r="F122" s="226" t="s">
        <v>876</v>
      </c>
      <c r="G122" s="224"/>
      <c r="H122" s="227">
        <v>7</v>
      </c>
      <c r="I122" s="228"/>
      <c r="J122" s="224"/>
      <c r="K122" s="224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146</v>
      </c>
      <c r="AU122" s="233" t="s">
        <v>84</v>
      </c>
      <c r="AV122" s="13" t="s">
        <v>84</v>
      </c>
      <c r="AW122" s="13" t="s">
        <v>34</v>
      </c>
      <c r="AX122" s="13" t="s">
        <v>73</v>
      </c>
      <c r="AY122" s="233" t="s">
        <v>135</v>
      </c>
    </row>
    <row r="123" s="14" customFormat="1">
      <c r="A123" s="14"/>
      <c r="B123" s="234"/>
      <c r="C123" s="235"/>
      <c r="D123" s="218" t="s">
        <v>146</v>
      </c>
      <c r="E123" s="236" t="s">
        <v>21</v>
      </c>
      <c r="F123" s="237" t="s">
        <v>148</v>
      </c>
      <c r="G123" s="235"/>
      <c r="H123" s="238">
        <v>7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146</v>
      </c>
      <c r="AU123" s="244" t="s">
        <v>84</v>
      </c>
      <c r="AV123" s="14" t="s">
        <v>142</v>
      </c>
      <c r="AW123" s="14" t="s">
        <v>34</v>
      </c>
      <c r="AX123" s="14" t="s">
        <v>81</v>
      </c>
      <c r="AY123" s="244" t="s">
        <v>135</v>
      </c>
    </row>
    <row r="124" s="2" customFormat="1" ht="16.5" customHeight="1">
      <c r="A124" s="39"/>
      <c r="B124" s="40"/>
      <c r="C124" s="245" t="s">
        <v>187</v>
      </c>
      <c r="D124" s="245" t="s">
        <v>274</v>
      </c>
      <c r="E124" s="246" t="s">
        <v>309</v>
      </c>
      <c r="F124" s="247" t="s">
        <v>310</v>
      </c>
      <c r="G124" s="248" t="s">
        <v>167</v>
      </c>
      <c r="H124" s="249">
        <v>1</v>
      </c>
      <c r="I124" s="250"/>
      <c r="J124" s="251">
        <f>ROUND(I124*H124,2)</f>
        <v>0</v>
      </c>
      <c r="K124" s="247" t="s">
        <v>21</v>
      </c>
      <c r="L124" s="252"/>
      <c r="M124" s="253" t="s">
        <v>21</v>
      </c>
      <c r="N124" s="254" t="s">
        <v>44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181</v>
      </c>
      <c r="AT124" s="216" t="s">
        <v>274</v>
      </c>
      <c r="AU124" s="216" t="s">
        <v>84</v>
      </c>
      <c r="AY124" s="18" t="s">
        <v>135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81</v>
      </c>
      <c r="BK124" s="217">
        <f>ROUND(I124*H124,2)</f>
        <v>0</v>
      </c>
      <c r="BL124" s="18" t="s">
        <v>142</v>
      </c>
      <c r="BM124" s="216" t="s">
        <v>950</v>
      </c>
    </row>
    <row r="125" s="13" customFormat="1">
      <c r="A125" s="13"/>
      <c r="B125" s="223"/>
      <c r="C125" s="224"/>
      <c r="D125" s="218" t="s">
        <v>146</v>
      </c>
      <c r="E125" s="225" t="s">
        <v>21</v>
      </c>
      <c r="F125" s="226" t="s">
        <v>629</v>
      </c>
      <c r="G125" s="224"/>
      <c r="H125" s="227">
        <v>1</v>
      </c>
      <c r="I125" s="228"/>
      <c r="J125" s="224"/>
      <c r="K125" s="224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146</v>
      </c>
      <c r="AU125" s="233" t="s">
        <v>84</v>
      </c>
      <c r="AV125" s="13" t="s">
        <v>84</v>
      </c>
      <c r="AW125" s="13" t="s">
        <v>34</v>
      </c>
      <c r="AX125" s="13" t="s">
        <v>73</v>
      </c>
      <c r="AY125" s="233" t="s">
        <v>135</v>
      </c>
    </row>
    <row r="126" s="14" customFormat="1">
      <c r="A126" s="14"/>
      <c r="B126" s="234"/>
      <c r="C126" s="235"/>
      <c r="D126" s="218" t="s">
        <v>146</v>
      </c>
      <c r="E126" s="236" t="s">
        <v>21</v>
      </c>
      <c r="F126" s="237" t="s">
        <v>148</v>
      </c>
      <c r="G126" s="235"/>
      <c r="H126" s="238">
        <v>1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146</v>
      </c>
      <c r="AU126" s="244" t="s">
        <v>84</v>
      </c>
      <c r="AV126" s="14" t="s">
        <v>142</v>
      </c>
      <c r="AW126" s="14" t="s">
        <v>34</v>
      </c>
      <c r="AX126" s="14" t="s">
        <v>81</v>
      </c>
      <c r="AY126" s="244" t="s">
        <v>135</v>
      </c>
    </row>
    <row r="127" s="2" customFormat="1" ht="16.5" customHeight="1">
      <c r="A127" s="39"/>
      <c r="B127" s="40"/>
      <c r="C127" s="245" t="s">
        <v>192</v>
      </c>
      <c r="D127" s="245" t="s">
        <v>274</v>
      </c>
      <c r="E127" s="246" t="s">
        <v>780</v>
      </c>
      <c r="F127" s="247" t="s">
        <v>781</v>
      </c>
      <c r="G127" s="248" t="s">
        <v>167</v>
      </c>
      <c r="H127" s="249">
        <v>1</v>
      </c>
      <c r="I127" s="250"/>
      <c r="J127" s="251">
        <f>ROUND(I127*H127,2)</f>
        <v>0</v>
      </c>
      <c r="K127" s="247" t="s">
        <v>21</v>
      </c>
      <c r="L127" s="252"/>
      <c r="M127" s="253" t="s">
        <v>21</v>
      </c>
      <c r="N127" s="254" t="s">
        <v>44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181</v>
      </c>
      <c r="AT127" s="216" t="s">
        <v>274</v>
      </c>
      <c r="AU127" s="216" t="s">
        <v>84</v>
      </c>
      <c r="AY127" s="18" t="s">
        <v>135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81</v>
      </c>
      <c r="BK127" s="217">
        <f>ROUND(I127*H127,2)</f>
        <v>0</v>
      </c>
      <c r="BL127" s="18" t="s">
        <v>142</v>
      </c>
      <c r="BM127" s="216" t="s">
        <v>951</v>
      </c>
    </row>
    <row r="128" s="13" customFormat="1">
      <c r="A128" s="13"/>
      <c r="B128" s="223"/>
      <c r="C128" s="224"/>
      <c r="D128" s="218" t="s">
        <v>146</v>
      </c>
      <c r="E128" s="225" t="s">
        <v>21</v>
      </c>
      <c r="F128" s="226" t="s">
        <v>629</v>
      </c>
      <c r="G128" s="224"/>
      <c r="H128" s="227">
        <v>1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146</v>
      </c>
      <c r="AU128" s="233" t="s">
        <v>84</v>
      </c>
      <c r="AV128" s="13" t="s">
        <v>84</v>
      </c>
      <c r="AW128" s="13" t="s">
        <v>34</v>
      </c>
      <c r="AX128" s="13" t="s">
        <v>81</v>
      </c>
      <c r="AY128" s="233" t="s">
        <v>135</v>
      </c>
    </row>
    <row r="129" s="14" customFormat="1">
      <c r="A129" s="14"/>
      <c r="B129" s="234"/>
      <c r="C129" s="235"/>
      <c r="D129" s="218" t="s">
        <v>146</v>
      </c>
      <c r="E129" s="236" t="s">
        <v>21</v>
      </c>
      <c r="F129" s="237" t="s">
        <v>148</v>
      </c>
      <c r="G129" s="235"/>
      <c r="H129" s="238">
        <v>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146</v>
      </c>
      <c r="AU129" s="244" t="s">
        <v>84</v>
      </c>
      <c r="AV129" s="14" t="s">
        <v>142</v>
      </c>
      <c r="AW129" s="14" t="s">
        <v>34</v>
      </c>
      <c r="AX129" s="14" t="s">
        <v>73</v>
      </c>
      <c r="AY129" s="244" t="s">
        <v>135</v>
      </c>
    </row>
    <row r="130" s="2" customFormat="1" ht="16.5" customHeight="1">
      <c r="A130" s="39"/>
      <c r="B130" s="40"/>
      <c r="C130" s="245" t="s">
        <v>197</v>
      </c>
      <c r="D130" s="245" t="s">
        <v>274</v>
      </c>
      <c r="E130" s="246" t="s">
        <v>784</v>
      </c>
      <c r="F130" s="247" t="s">
        <v>785</v>
      </c>
      <c r="G130" s="248" t="s">
        <v>167</v>
      </c>
      <c r="H130" s="249">
        <v>1</v>
      </c>
      <c r="I130" s="250"/>
      <c r="J130" s="251">
        <f>ROUND(I130*H130,2)</f>
        <v>0</v>
      </c>
      <c r="K130" s="247" t="s">
        <v>21</v>
      </c>
      <c r="L130" s="252"/>
      <c r="M130" s="253" t="s">
        <v>21</v>
      </c>
      <c r="N130" s="254" t="s">
        <v>44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181</v>
      </c>
      <c r="AT130" s="216" t="s">
        <v>274</v>
      </c>
      <c r="AU130" s="216" t="s">
        <v>84</v>
      </c>
      <c r="AY130" s="18" t="s">
        <v>135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81</v>
      </c>
      <c r="BK130" s="217">
        <f>ROUND(I130*H130,2)</f>
        <v>0</v>
      </c>
      <c r="BL130" s="18" t="s">
        <v>142</v>
      </c>
      <c r="BM130" s="216" t="s">
        <v>952</v>
      </c>
    </row>
    <row r="131" s="13" customFormat="1">
      <c r="A131" s="13"/>
      <c r="B131" s="223"/>
      <c r="C131" s="224"/>
      <c r="D131" s="218" t="s">
        <v>146</v>
      </c>
      <c r="E131" s="225" t="s">
        <v>21</v>
      </c>
      <c r="F131" s="226" t="s">
        <v>627</v>
      </c>
      <c r="G131" s="224"/>
      <c r="H131" s="227">
        <v>1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146</v>
      </c>
      <c r="AU131" s="233" t="s">
        <v>84</v>
      </c>
      <c r="AV131" s="13" t="s">
        <v>84</v>
      </c>
      <c r="AW131" s="13" t="s">
        <v>34</v>
      </c>
      <c r="AX131" s="13" t="s">
        <v>81</v>
      </c>
      <c r="AY131" s="233" t="s">
        <v>135</v>
      </c>
    </row>
    <row r="132" s="14" customFormat="1">
      <c r="A132" s="14"/>
      <c r="B132" s="234"/>
      <c r="C132" s="235"/>
      <c r="D132" s="218" t="s">
        <v>146</v>
      </c>
      <c r="E132" s="236" t="s">
        <v>21</v>
      </c>
      <c r="F132" s="237" t="s">
        <v>148</v>
      </c>
      <c r="G132" s="235"/>
      <c r="H132" s="238">
        <v>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146</v>
      </c>
      <c r="AU132" s="244" t="s">
        <v>84</v>
      </c>
      <c r="AV132" s="14" t="s">
        <v>142</v>
      </c>
      <c r="AW132" s="14" t="s">
        <v>34</v>
      </c>
      <c r="AX132" s="14" t="s">
        <v>73</v>
      </c>
      <c r="AY132" s="244" t="s">
        <v>135</v>
      </c>
    </row>
    <row r="133" s="2" customFormat="1" ht="16.5" customHeight="1">
      <c r="A133" s="39"/>
      <c r="B133" s="40"/>
      <c r="C133" s="245" t="s">
        <v>201</v>
      </c>
      <c r="D133" s="245" t="s">
        <v>274</v>
      </c>
      <c r="E133" s="246" t="s">
        <v>788</v>
      </c>
      <c r="F133" s="247" t="s">
        <v>789</v>
      </c>
      <c r="G133" s="248" t="s">
        <v>167</v>
      </c>
      <c r="H133" s="249">
        <v>1</v>
      </c>
      <c r="I133" s="250"/>
      <c r="J133" s="251">
        <f>ROUND(I133*H133,2)</f>
        <v>0</v>
      </c>
      <c r="K133" s="247" t="s">
        <v>21</v>
      </c>
      <c r="L133" s="252"/>
      <c r="M133" s="253" t="s">
        <v>21</v>
      </c>
      <c r="N133" s="254" t="s">
        <v>44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181</v>
      </c>
      <c r="AT133" s="216" t="s">
        <v>274</v>
      </c>
      <c r="AU133" s="216" t="s">
        <v>84</v>
      </c>
      <c r="AY133" s="18" t="s">
        <v>135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81</v>
      </c>
      <c r="BK133" s="217">
        <f>ROUND(I133*H133,2)</f>
        <v>0</v>
      </c>
      <c r="BL133" s="18" t="s">
        <v>142</v>
      </c>
      <c r="BM133" s="216" t="s">
        <v>953</v>
      </c>
    </row>
    <row r="134" s="13" customFormat="1">
      <c r="A134" s="13"/>
      <c r="B134" s="223"/>
      <c r="C134" s="224"/>
      <c r="D134" s="218" t="s">
        <v>146</v>
      </c>
      <c r="E134" s="225" t="s">
        <v>21</v>
      </c>
      <c r="F134" s="226" t="s">
        <v>629</v>
      </c>
      <c r="G134" s="224"/>
      <c r="H134" s="227">
        <v>1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146</v>
      </c>
      <c r="AU134" s="233" t="s">
        <v>84</v>
      </c>
      <c r="AV134" s="13" t="s">
        <v>84</v>
      </c>
      <c r="AW134" s="13" t="s">
        <v>34</v>
      </c>
      <c r="AX134" s="13" t="s">
        <v>81</v>
      </c>
      <c r="AY134" s="233" t="s">
        <v>135</v>
      </c>
    </row>
    <row r="135" s="14" customFormat="1">
      <c r="A135" s="14"/>
      <c r="B135" s="234"/>
      <c r="C135" s="235"/>
      <c r="D135" s="218" t="s">
        <v>146</v>
      </c>
      <c r="E135" s="236" t="s">
        <v>21</v>
      </c>
      <c r="F135" s="237" t="s">
        <v>148</v>
      </c>
      <c r="G135" s="235"/>
      <c r="H135" s="238">
        <v>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146</v>
      </c>
      <c r="AU135" s="244" t="s">
        <v>84</v>
      </c>
      <c r="AV135" s="14" t="s">
        <v>142</v>
      </c>
      <c r="AW135" s="14" t="s">
        <v>34</v>
      </c>
      <c r="AX135" s="14" t="s">
        <v>73</v>
      </c>
      <c r="AY135" s="244" t="s">
        <v>135</v>
      </c>
    </row>
    <row r="136" s="2" customFormat="1" ht="16.5" customHeight="1">
      <c r="A136" s="39"/>
      <c r="B136" s="40"/>
      <c r="C136" s="245" t="s">
        <v>205</v>
      </c>
      <c r="D136" s="245" t="s">
        <v>274</v>
      </c>
      <c r="E136" s="246" t="s">
        <v>792</v>
      </c>
      <c r="F136" s="247" t="s">
        <v>793</v>
      </c>
      <c r="G136" s="248" t="s">
        <v>167</v>
      </c>
      <c r="H136" s="249">
        <v>1</v>
      </c>
      <c r="I136" s="250"/>
      <c r="J136" s="251">
        <f>ROUND(I136*H136,2)</f>
        <v>0</v>
      </c>
      <c r="K136" s="247" t="s">
        <v>21</v>
      </c>
      <c r="L136" s="252"/>
      <c r="M136" s="253" t="s">
        <v>21</v>
      </c>
      <c r="N136" s="254" t="s">
        <v>44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181</v>
      </c>
      <c r="AT136" s="216" t="s">
        <v>274</v>
      </c>
      <c r="AU136" s="216" t="s">
        <v>84</v>
      </c>
      <c r="AY136" s="18" t="s">
        <v>135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81</v>
      </c>
      <c r="BK136" s="217">
        <f>ROUND(I136*H136,2)</f>
        <v>0</v>
      </c>
      <c r="BL136" s="18" t="s">
        <v>142</v>
      </c>
      <c r="BM136" s="216" t="s">
        <v>954</v>
      </c>
    </row>
    <row r="137" s="13" customFormat="1">
      <c r="A137" s="13"/>
      <c r="B137" s="223"/>
      <c r="C137" s="224"/>
      <c r="D137" s="218" t="s">
        <v>146</v>
      </c>
      <c r="E137" s="225" t="s">
        <v>21</v>
      </c>
      <c r="F137" s="226" t="s">
        <v>629</v>
      </c>
      <c r="G137" s="224"/>
      <c r="H137" s="227">
        <v>1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146</v>
      </c>
      <c r="AU137" s="233" t="s">
        <v>84</v>
      </c>
      <c r="AV137" s="13" t="s">
        <v>84</v>
      </c>
      <c r="AW137" s="13" t="s">
        <v>34</v>
      </c>
      <c r="AX137" s="13" t="s">
        <v>81</v>
      </c>
      <c r="AY137" s="233" t="s">
        <v>135</v>
      </c>
    </row>
    <row r="138" s="14" customFormat="1">
      <c r="A138" s="14"/>
      <c r="B138" s="234"/>
      <c r="C138" s="235"/>
      <c r="D138" s="218" t="s">
        <v>146</v>
      </c>
      <c r="E138" s="236" t="s">
        <v>21</v>
      </c>
      <c r="F138" s="237" t="s">
        <v>148</v>
      </c>
      <c r="G138" s="235"/>
      <c r="H138" s="238">
        <v>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4" t="s">
        <v>146</v>
      </c>
      <c r="AU138" s="244" t="s">
        <v>84</v>
      </c>
      <c r="AV138" s="14" t="s">
        <v>142</v>
      </c>
      <c r="AW138" s="14" t="s">
        <v>34</v>
      </c>
      <c r="AX138" s="14" t="s">
        <v>73</v>
      </c>
      <c r="AY138" s="244" t="s">
        <v>135</v>
      </c>
    </row>
    <row r="139" s="2" customFormat="1" ht="16.5" customHeight="1">
      <c r="A139" s="39"/>
      <c r="B139" s="40"/>
      <c r="C139" s="245" t="s">
        <v>211</v>
      </c>
      <c r="D139" s="245" t="s">
        <v>274</v>
      </c>
      <c r="E139" s="246" t="s">
        <v>795</v>
      </c>
      <c r="F139" s="247" t="s">
        <v>796</v>
      </c>
      <c r="G139" s="248" t="s">
        <v>167</v>
      </c>
      <c r="H139" s="249">
        <v>2</v>
      </c>
      <c r="I139" s="250"/>
      <c r="J139" s="251">
        <f>ROUND(I139*H139,2)</f>
        <v>0</v>
      </c>
      <c r="K139" s="247" t="s">
        <v>21</v>
      </c>
      <c r="L139" s="252"/>
      <c r="M139" s="253" t="s">
        <v>21</v>
      </c>
      <c r="N139" s="254" t="s">
        <v>44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181</v>
      </c>
      <c r="AT139" s="216" t="s">
        <v>274</v>
      </c>
      <c r="AU139" s="216" t="s">
        <v>84</v>
      </c>
      <c r="AY139" s="18" t="s">
        <v>135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81</v>
      </c>
      <c r="BK139" s="217">
        <f>ROUND(I139*H139,2)</f>
        <v>0</v>
      </c>
      <c r="BL139" s="18" t="s">
        <v>142</v>
      </c>
      <c r="BM139" s="216" t="s">
        <v>955</v>
      </c>
    </row>
    <row r="140" s="13" customFormat="1">
      <c r="A140" s="13"/>
      <c r="B140" s="223"/>
      <c r="C140" s="224"/>
      <c r="D140" s="218" t="s">
        <v>146</v>
      </c>
      <c r="E140" s="225" t="s">
        <v>21</v>
      </c>
      <c r="F140" s="226" t="s">
        <v>623</v>
      </c>
      <c r="G140" s="224"/>
      <c r="H140" s="227">
        <v>2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146</v>
      </c>
      <c r="AU140" s="233" t="s">
        <v>84</v>
      </c>
      <c r="AV140" s="13" t="s">
        <v>84</v>
      </c>
      <c r="AW140" s="13" t="s">
        <v>34</v>
      </c>
      <c r="AX140" s="13" t="s">
        <v>81</v>
      </c>
      <c r="AY140" s="233" t="s">
        <v>135</v>
      </c>
    </row>
    <row r="141" s="14" customFormat="1">
      <c r="A141" s="14"/>
      <c r="B141" s="234"/>
      <c r="C141" s="235"/>
      <c r="D141" s="218" t="s">
        <v>146</v>
      </c>
      <c r="E141" s="236" t="s">
        <v>21</v>
      </c>
      <c r="F141" s="237" t="s">
        <v>148</v>
      </c>
      <c r="G141" s="235"/>
      <c r="H141" s="238">
        <v>2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146</v>
      </c>
      <c r="AU141" s="244" t="s">
        <v>84</v>
      </c>
      <c r="AV141" s="14" t="s">
        <v>142</v>
      </c>
      <c r="AW141" s="14" t="s">
        <v>34</v>
      </c>
      <c r="AX141" s="14" t="s">
        <v>73</v>
      </c>
      <c r="AY141" s="244" t="s">
        <v>135</v>
      </c>
    </row>
    <row r="142" s="2" customFormat="1">
      <c r="A142" s="39"/>
      <c r="B142" s="40"/>
      <c r="C142" s="205" t="s">
        <v>8</v>
      </c>
      <c r="D142" s="205" t="s">
        <v>137</v>
      </c>
      <c r="E142" s="206" t="s">
        <v>799</v>
      </c>
      <c r="F142" s="207" t="s">
        <v>800</v>
      </c>
      <c r="G142" s="208" t="s">
        <v>167</v>
      </c>
      <c r="H142" s="209">
        <v>3</v>
      </c>
      <c r="I142" s="210"/>
      <c r="J142" s="211">
        <f>ROUND(I142*H142,2)</f>
        <v>0</v>
      </c>
      <c r="K142" s="207" t="s">
        <v>141</v>
      </c>
      <c r="L142" s="45"/>
      <c r="M142" s="212" t="s">
        <v>21</v>
      </c>
      <c r="N142" s="213" t="s">
        <v>44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142</v>
      </c>
      <c r="AT142" s="216" t="s">
        <v>137</v>
      </c>
      <c r="AU142" s="216" t="s">
        <v>84</v>
      </c>
      <c r="AY142" s="18" t="s">
        <v>135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81</v>
      </c>
      <c r="BK142" s="217">
        <f>ROUND(I142*H142,2)</f>
        <v>0</v>
      </c>
      <c r="BL142" s="18" t="s">
        <v>142</v>
      </c>
      <c r="BM142" s="216" t="s">
        <v>956</v>
      </c>
    </row>
    <row r="143" s="2" customFormat="1">
      <c r="A143" s="39"/>
      <c r="B143" s="40"/>
      <c r="C143" s="41"/>
      <c r="D143" s="218" t="s">
        <v>144</v>
      </c>
      <c r="E143" s="41"/>
      <c r="F143" s="219" t="s">
        <v>306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144</v>
      </c>
      <c r="AU143" s="18" t="s">
        <v>84</v>
      </c>
    </row>
    <row r="144" s="15" customFormat="1">
      <c r="A144" s="15"/>
      <c r="B144" s="255"/>
      <c r="C144" s="256"/>
      <c r="D144" s="218" t="s">
        <v>146</v>
      </c>
      <c r="E144" s="257" t="s">
        <v>21</v>
      </c>
      <c r="F144" s="258" t="s">
        <v>610</v>
      </c>
      <c r="G144" s="256"/>
      <c r="H144" s="257" t="s">
        <v>21</v>
      </c>
      <c r="I144" s="259"/>
      <c r="J144" s="256"/>
      <c r="K144" s="256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146</v>
      </c>
      <c r="AU144" s="264" t="s">
        <v>84</v>
      </c>
      <c r="AV144" s="15" t="s">
        <v>81</v>
      </c>
      <c r="AW144" s="15" t="s">
        <v>34</v>
      </c>
      <c r="AX144" s="15" t="s">
        <v>73</v>
      </c>
      <c r="AY144" s="264" t="s">
        <v>135</v>
      </c>
    </row>
    <row r="145" s="13" customFormat="1">
      <c r="A145" s="13"/>
      <c r="B145" s="223"/>
      <c r="C145" s="224"/>
      <c r="D145" s="218" t="s">
        <v>146</v>
      </c>
      <c r="E145" s="225" t="s">
        <v>21</v>
      </c>
      <c r="F145" s="226" t="s">
        <v>878</v>
      </c>
      <c r="G145" s="224"/>
      <c r="H145" s="227">
        <v>3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146</v>
      </c>
      <c r="AU145" s="233" t="s">
        <v>84</v>
      </c>
      <c r="AV145" s="13" t="s">
        <v>84</v>
      </c>
      <c r="AW145" s="13" t="s">
        <v>34</v>
      </c>
      <c r="AX145" s="13" t="s">
        <v>73</v>
      </c>
      <c r="AY145" s="233" t="s">
        <v>135</v>
      </c>
    </row>
    <row r="146" s="14" customFormat="1">
      <c r="A146" s="14"/>
      <c r="B146" s="234"/>
      <c r="C146" s="235"/>
      <c r="D146" s="218" t="s">
        <v>146</v>
      </c>
      <c r="E146" s="236" t="s">
        <v>21</v>
      </c>
      <c r="F146" s="237" t="s">
        <v>148</v>
      </c>
      <c r="G146" s="235"/>
      <c r="H146" s="238">
        <v>3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146</v>
      </c>
      <c r="AU146" s="244" t="s">
        <v>84</v>
      </c>
      <c r="AV146" s="14" t="s">
        <v>142</v>
      </c>
      <c r="AW146" s="14" t="s">
        <v>34</v>
      </c>
      <c r="AX146" s="14" t="s">
        <v>81</v>
      </c>
      <c r="AY146" s="244" t="s">
        <v>135</v>
      </c>
    </row>
    <row r="147" s="2" customFormat="1" ht="16.5" customHeight="1">
      <c r="A147" s="39"/>
      <c r="B147" s="40"/>
      <c r="C147" s="245" t="s">
        <v>220</v>
      </c>
      <c r="D147" s="245" t="s">
        <v>274</v>
      </c>
      <c r="E147" s="246" t="s">
        <v>802</v>
      </c>
      <c r="F147" s="247" t="s">
        <v>803</v>
      </c>
      <c r="G147" s="248" t="s">
        <v>167</v>
      </c>
      <c r="H147" s="249">
        <v>3</v>
      </c>
      <c r="I147" s="250"/>
      <c r="J147" s="251">
        <f>ROUND(I147*H147,2)</f>
        <v>0</v>
      </c>
      <c r="K147" s="247" t="s">
        <v>141</v>
      </c>
      <c r="L147" s="252"/>
      <c r="M147" s="253" t="s">
        <v>21</v>
      </c>
      <c r="N147" s="254" t="s">
        <v>44</v>
      </c>
      <c r="O147" s="85"/>
      <c r="P147" s="214">
        <f>O147*H147</f>
        <v>0</v>
      </c>
      <c r="Q147" s="214">
        <v>0.01</v>
      </c>
      <c r="R147" s="214">
        <f>Q147*H147</f>
        <v>0.029999999999999999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181</v>
      </c>
      <c r="AT147" s="216" t="s">
        <v>274</v>
      </c>
      <c r="AU147" s="216" t="s">
        <v>84</v>
      </c>
      <c r="AY147" s="18" t="s">
        <v>135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81</v>
      </c>
      <c r="BK147" s="217">
        <f>ROUND(I147*H147,2)</f>
        <v>0</v>
      </c>
      <c r="BL147" s="18" t="s">
        <v>142</v>
      </c>
      <c r="BM147" s="216" t="s">
        <v>957</v>
      </c>
    </row>
    <row r="148" s="13" customFormat="1">
      <c r="A148" s="13"/>
      <c r="B148" s="223"/>
      <c r="C148" s="224"/>
      <c r="D148" s="218" t="s">
        <v>146</v>
      </c>
      <c r="E148" s="225" t="s">
        <v>21</v>
      </c>
      <c r="F148" s="226" t="s">
        <v>812</v>
      </c>
      <c r="G148" s="224"/>
      <c r="H148" s="227">
        <v>3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146</v>
      </c>
      <c r="AU148" s="233" t="s">
        <v>84</v>
      </c>
      <c r="AV148" s="13" t="s">
        <v>84</v>
      </c>
      <c r="AW148" s="13" t="s">
        <v>34</v>
      </c>
      <c r="AX148" s="13" t="s">
        <v>73</v>
      </c>
      <c r="AY148" s="233" t="s">
        <v>135</v>
      </c>
    </row>
    <row r="149" s="14" customFormat="1">
      <c r="A149" s="14"/>
      <c r="B149" s="234"/>
      <c r="C149" s="235"/>
      <c r="D149" s="218" t="s">
        <v>146</v>
      </c>
      <c r="E149" s="236" t="s">
        <v>21</v>
      </c>
      <c r="F149" s="237" t="s">
        <v>148</v>
      </c>
      <c r="G149" s="235"/>
      <c r="H149" s="238">
        <v>3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146</v>
      </c>
      <c r="AU149" s="244" t="s">
        <v>84</v>
      </c>
      <c r="AV149" s="14" t="s">
        <v>142</v>
      </c>
      <c r="AW149" s="14" t="s">
        <v>34</v>
      </c>
      <c r="AX149" s="14" t="s">
        <v>81</v>
      </c>
      <c r="AY149" s="244" t="s">
        <v>135</v>
      </c>
    </row>
    <row r="150" s="2" customFormat="1">
      <c r="A150" s="39"/>
      <c r="B150" s="40"/>
      <c r="C150" s="205" t="s">
        <v>225</v>
      </c>
      <c r="D150" s="205" t="s">
        <v>137</v>
      </c>
      <c r="E150" s="206" t="s">
        <v>314</v>
      </c>
      <c r="F150" s="207" t="s">
        <v>315</v>
      </c>
      <c r="G150" s="208" t="s">
        <v>167</v>
      </c>
      <c r="H150" s="209">
        <v>4</v>
      </c>
      <c r="I150" s="210"/>
      <c r="J150" s="211">
        <f>ROUND(I150*H150,2)</f>
        <v>0</v>
      </c>
      <c r="K150" s="207" t="s">
        <v>141</v>
      </c>
      <c r="L150" s="45"/>
      <c r="M150" s="212" t="s">
        <v>21</v>
      </c>
      <c r="N150" s="213" t="s">
        <v>44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142</v>
      </c>
      <c r="AT150" s="216" t="s">
        <v>137</v>
      </c>
      <c r="AU150" s="216" t="s">
        <v>84</v>
      </c>
      <c r="AY150" s="18" t="s">
        <v>135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81</v>
      </c>
      <c r="BK150" s="217">
        <f>ROUND(I150*H150,2)</f>
        <v>0</v>
      </c>
      <c r="BL150" s="18" t="s">
        <v>142</v>
      </c>
      <c r="BM150" s="216" t="s">
        <v>958</v>
      </c>
    </row>
    <row r="151" s="2" customFormat="1">
      <c r="A151" s="39"/>
      <c r="B151" s="40"/>
      <c r="C151" s="41"/>
      <c r="D151" s="218" t="s">
        <v>144</v>
      </c>
      <c r="E151" s="41"/>
      <c r="F151" s="219" t="s">
        <v>306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144</v>
      </c>
      <c r="AU151" s="18" t="s">
        <v>84</v>
      </c>
    </row>
    <row r="152" s="15" customFormat="1">
      <c r="A152" s="15"/>
      <c r="B152" s="255"/>
      <c r="C152" s="256"/>
      <c r="D152" s="218" t="s">
        <v>146</v>
      </c>
      <c r="E152" s="257" t="s">
        <v>21</v>
      </c>
      <c r="F152" s="258" t="s">
        <v>610</v>
      </c>
      <c r="G152" s="256"/>
      <c r="H152" s="257" t="s">
        <v>21</v>
      </c>
      <c r="I152" s="259"/>
      <c r="J152" s="256"/>
      <c r="K152" s="256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146</v>
      </c>
      <c r="AU152" s="264" t="s">
        <v>84</v>
      </c>
      <c r="AV152" s="15" t="s">
        <v>81</v>
      </c>
      <c r="AW152" s="15" t="s">
        <v>34</v>
      </c>
      <c r="AX152" s="15" t="s">
        <v>73</v>
      </c>
      <c r="AY152" s="264" t="s">
        <v>135</v>
      </c>
    </row>
    <row r="153" s="13" customFormat="1">
      <c r="A153" s="13"/>
      <c r="B153" s="223"/>
      <c r="C153" s="224"/>
      <c r="D153" s="218" t="s">
        <v>146</v>
      </c>
      <c r="E153" s="225" t="s">
        <v>21</v>
      </c>
      <c r="F153" s="226" t="s">
        <v>880</v>
      </c>
      <c r="G153" s="224"/>
      <c r="H153" s="227">
        <v>4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146</v>
      </c>
      <c r="AU153" s="233" t="s">
        <v>84</v>
      </c>
      <c r="AV153" s="13" t="s">
        <v>84</v>
      </c>
      <c r="AW153" s="13" t="s">
        <v>34</v>
      </c>
      <c r="AX153" s="13" t="s">
        <v>73</v>
      </c>
      <c r="AY153" s="233" t="s">
        <v>135</v>
      </c>
    </row>
    <row r="154" s="14" customFormat="1">
      <c r="A154" s="14"/>
      <c r="B154" s="234"/>
      <c r="C154" s="235"/>
      <c r="D154" s="218" t="s">
        <v>146</v>
      </c>
      <c r="E154" s="236" t="s">
        <v>21</v>
      </c>
      <c r="F154" s="237" t="s">
        <v>148</v>
      </c>
      <c r="G154" s="235"/>
      <c r="H154" s="238">
        <v>4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146</v>
      </c>
      <c r="AU154" s="244" t="s">
        <v>84</v>
      </c>
      <c r="AV154" s="14" t="s">
        <v>142</v>
      </c>
      <c r="AW154" s="14" t="s">
        <v>34</v>
      </c>
      <c r="AX154" s="14" t="s">
        <v>81</v>
      </c>
      <c r="AY154" s="244" t="s">
        <v>135</v>
      </c>
    </row>
    <row r="155" s="2" customFormat="1" ht="16.5" customHeight="1">
      <c r="A155" s="39"/>
      <c r="B155" s="40"/>
      <c r="C155" s="245" t="s">
        <v>230</v>
      </c>
      <c r="D155" s="245" t="s">
        <v>274</v>
      </c>
      <c r="E155" s="246" t="s">
        <v>323</v>
      </c>
      <c r="F155" s="247" t="s">
        <v>806</v>
      </c>
      <c r="G155" s="248" t="s">
        <v>167</v>
      </c>
      <c r="H155" s="249">
        <v>1</v>
      </c>
      <c r="I155" s="250"/>
      <c r="J155" s="251">
        <f>ROUND(I155*H155,2)</f>
        <v>0</v>
      </c>
      <c r="K155" s="247" t="s">
        <v>21</v>
      </c>
      <c r="L155" s="252"/>
      <c r="M155" s="253" t="s">
        <v>21</v>
      </c>
      <c r="N155" s="254" t="s">
        <v>44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181</v>
      </c>
      <c r="AT155" s="216" t="s">
        <v>274</v>
      </c>
      <c r="AU155" s="216" t="s">
        <v>84</v>
      </c>
      <c r="AY155" s="18" t="s">
        <v>135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81</v>
      </c>
      <c r="BK155" s="217">
        <f>ROUND(I155*H155,2)</f>
        <v>0</v>
      </c>
      <c r="BL155" s="18" t="s">
        <v>142</v>
      </c>
      <c r="BM155" s="216" t="s">
        <v>959</v>
      </c>
    </row>
    <row r="156" s="13" customFormat="1">
      <c r="A156" s="13"/>
      <c r="B156" s="223"/>
      <c r="C156" s="224"/>
      <c r="D156" s="218" t="s">
        <v>146</v>
      </c>
      <c r="E156" s="225" t="s">
        <v>21</v>
      </c>
      <c r="F156" s="226" t="s">
        <v>629</v>
      </c>
      <c r="G156" s="224"/>
      <c r="H156" s="227">
        <v>1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146</v>
      </c>
      <c r="AU156" s="233" t="s">
        <v>84</v>
      </c>
      <c r="AV156" s="13" t="s">
        <v>84</v>
      </c>
      <c r="AW156" s="13" t="s">
        <v>34</v>
      </c>
      <c r="AX156" s="13" t="s">
        <v>73</v>
      </c>
      <c r="AY156" s="233" t="s">
        <v>135</v>
      </c>
    </row>
    <row r="157" s="14" customFormat="1">
      <c r="A157" s="14"/>
      <c r="B157" s="234"/>
      <c r="C157" s="235"/>
      <c r="D157" s="218" t="s">
        <v>146</v>
      </c>
      <c r="E157" s="236" t="s">
        <v>21</v>
      </c>
      <c r="F157" s="237" t="s">
        <v>148</v>
      </c>
      <c r="G157" s="235"/>
      <c r="H157" s="238">
        <v>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146</v>
      </c>
      <c r="AU157" s="244" t="s">
        <v>84</v>
      </c>
      <c r="AV157" s="14" t="s">
        <v>142</v>
      </c>
      <c r="AW157" s="14" t="s">
        <v>34</v>
      </c>
      <c r="AX157" s="14" t="s">
        <v>81</v>
      </c>
      <c r="AY157" s="244" t="s">
        <v>135</v>
      </c>
    </row>
    <row r="158" s="2" customFormat="1" ht="16.5" customHeight="1">
      <c r="A158" s="39"/>
      <c r="B158" s="40"/>
      <c r="C158" s="245" t="s">
        <v>234</v>
      </c>
      <c r="D158" s="245" t="s">
        <v>274</v>
      </c>
      <c r="E158" s="246" t="s">
        <v>348</v>
      </c>
      <c r="F158" s="247" t="s">
        <v>807</v>
      </c>
      <c r="G158" s="248" t="s">
        <v>167</v>
      </c>
      <c r="H158" s="249">
        <v>1</v>
      </c>
      <c r="I158" s="250"/>
      <c r="J158" s="251">
        <f>ROUND(I158*H158,2)</f>
        <v>0</v>
      </c>
      <c r="K158" s="247" t="s">
        <v>21</v>
      </c>
      <c r="L158" s="252"/>
      <c r="M158" s="253" t="s">
        <v>21</v>
      </c>
      <c r="N158" s="254" t="s">
        <v>44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181</v>
      </c>
      <c r="AT158" s="216" t="s">
        <v>274</v>
      </c>
      <c r="AU158" s="216" t="s">
        <v>84</v>
      </c>
      <c r="AY158" s="18" t="s">
        <v>135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81</v>
      </c>
      <c r="BK158" s="217">
        <f>ROUND(I158*H158,2)</f>
        <v>0</v>
      </c>
      <c r="BL158" s="18" t="s">
        <v>142</v>
      </c>
      <c r="BM158" s="216" t="s">
        <v>960</v>
      </c>
    </row>
    <row r="159" s="13" customFormat="1">
      <c r="A159" s="13"/>
      <c r="B159" s="223"/>
      <c r="C159" s="224"/>
      <c r="D159" s="218" t="s">
        <v>146</v>
      </c>
      <c r="E159" s="225" t="s">
        <v>21</v>
      </c>
      <c r="F159" s="226" t="s">
        <v>629</v>
      </c>
      <c r="G159" s="224"/>
      <c r="H159" s="227">
        <v>1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146</v>
      </c>
      <c r="AU159" s="233" t="s">
        <v>84</v>
      </c>
      <c r="AV159" s="13" t="s">
        <v>84</v>
      </c>
      <c r="AW159" s="13" t="s">
        <v>34</v>
      </c>
      <c r="AX159" s="13" t="s">
        <v>73</v>
      </c>
      <c r="AY159" s="233" t="s">
        <v>135</v>
      </c>
    </row>
    <row r="160" s="14" customFormat="1">
      <c r="A160" s="14"/>
      <c r="B160" s="234"/>
      <c r="C160" s="235"/>
      <c r="D160" s="218" t="s">
        <v>146</v>
      </c>
      <c r="E160" s="236" t="s">
        <v>21</v>
      </c>
      <c r="F160" s="237" t="s">
        <v>148</v>
      </c>
      <c r="G160" s="235"/>
      <c r="H160" s="238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4" t="s">
        <v>146</v>
      </c>
      <c r="AU160" s="244" t="s">
        <v>84</v>
      </c>
      <c r="AV160" s="14" t="s">
        <v>142</v>
      </c>
      <c r="AW160" s="14" t="s">
        <v>34</v>
      </c>
      <c r="AX160" s="14" t="s">
        <v>81</v>
      </c>
      <c r="AY160" s="244" t="s">
        <v>135</v>
      </c>
    </row>
    <row r="161" s="2" customFormat="1" ht="21.75" customHeight="1">
      <c r="A161" s="39"/>
      <c r="B161" s="40"/>
      <c r="C161" s="245" t="s">
        <v>239</v>
      </c>
      <c r="D161" s="245" t="s">
        <v>274</v>
      </c>
      <c r="E161" s="246" t="s">
        <v>809</v>
      </c>
      <c r="F161" s="247" t="s">
        <v>810</v>
      </c>
      <c r="G161" s="248" t="s">
        <v>167</v>
      </c>
      <c r="H161" s="249">
        <v>1</v>
      </c>
      <c r="I161" s="250"/>
      <c r="J161" s="251">
        <f>ROUND(I161*H161,2)</f>
        <v>0</v>
      </c>
      <c r="K161" s="247" t="s">
        <v>21</v>
      </c>
      <c r="L161" s="252"/>
      <c r="M161" s="253" t="s">
        <v>21</v>
      </c>
      <c r="N161" s="254" t="s">
        <v>44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181</v>
      </c>
      <c r="AT161" s="216" t="s">
        <v>274</v>
      </c>
      <c r="AU161" s="216" t="s">
        <v>84</v>
      </c>
      <c r="AY161" s="18" t="s">
        <v>135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81</v>
      </c>
      <c r="BK161" s="217">
        <f>ROUND(I161*H161,2)</f>
        <v>0</v>
      </c>
      <c r="BL161" s="18" t="s">
        <v>142</v>
      </c>
      <c r="BM161" s="216" t="s">
        <v>961</v>
      </c>
    </row>
    <row r="162" s="13" customFormat="1">
      <c r="A162" s="13"/>
      <c r="B162" s="223"/>
      <c r="C162" s="224"/>
      <c r="D162" s="218" t="s">
        <v>146</v>
      </c>
      <c r="E162" s="225" t="s">
        <v>21</v>
      </c>
      <c r="F162" s="226" t="s">
        <v>629</v>
      </c>
      <c r="G162" s="224"/>
      <c r="H162" s="227">
        <v>1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146</v>
      </c>
      <c r="AU162" s="233" t="s">
        <v>84</v>
      </c>
      <c r="AV162" s="13" t="s">
        <v>84</v>
      </c>
      <c r="AW162" s="13" t="s">
        <v>34</v>
      </c>
      <c r="AX162" s="13" t="s">
        <v>73</v>
      </c>
      <c r="AY162" s="233" t="s">
        <v>135</v>
      </c>
    </row>
    <row r="163" s="14" customFormat="1">
      <c r="A163" s="14"/>
      <c r="B163" s="234"/>
      <c r="C163" s="235"/>
      <c r="D163" s="218" t="s">
        <v>146</v>
      </c>
      <c r="E163" s="236" t="s">
        <v>21</v>
      </c>
      <c r="F163" s="237" t="s">
        <v>148</v>
      </c>
      <c r="G163" s="235"/>
      <c r="H163" s="238">
        <v>1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4" t="s">
        <v>146</v>
      </c>
      <c r="AU163" s="244" t="s">
        <v>84</v>
      </c>
      <c r="AV163" s="14" t="s">
        <v>142</v>
      </c>
      <c r="AW163" s="14" t="s">
        <v>34</v>
      </c>
      <c r="AX163" s="14" t="s">
        <v>81</v>
      </c>
      <c r="AY163" s="244" t="s">
        <v>135</v>
      </c>
    </row>
    <row r="164" s="2" customFormat="1" ht="16.5" customHeight="1">
      <c r="A164" s="39"/>
      <c r="B164" s="40"/>
      <c r="C164" s="245" t="s">
        <v>7</v>
      </c>
      <c r="D164" s="245" t="s">
        <v>274</v>
      </c>
      <c r="E164" s="246" t="s">
        <v>358</v>
      </c>
      <c r="F164" s="247" t="s">
        <v>359</v>
      </c>
      <c r="G164" s="248" t="s">
        <v>167</v>
      </c>
      <c r="H164" s="249">
        <v>1</v>
      </c>
      <c r="I164" s="250"/>
      <c r="J164" s="251">
        <f>ROUND(I164*H164,2)</f>
        <v>0</v>
      </c>
      <c r="K164" s="247" t="s">
        <v>21</v>
      </c>
      <c r="L164" s="252"/>
      <c r="M164" s="253" t="s">
        <v>21</v>
      </c>
      <c r="N164" s="254" t="s">
        <v>44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181</v>
      </c>
      <c r="AT164" s="216" t="s">
        <v>274</v>
      </c>
      <c r="AU164" s="216" t="s">
        <v>84</v>
      </c>
      <c r="AY164" s="18" t="s">
        <v>135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81</v>
      </c>
      <c r="BK164" s="217">
        <f>ROUND(I164*H164,2)</f>
        <v>0</v>
      </c>
      <c r="BL164" s="18" t="s">
        <v>142</v>
      </c>
      <c r="BM164" s="216" t="s">
        <v>962</v>
      </c>
    </row>
    <row r="165" s="13" customFormat="1">
      <c r="A165" s="13"/>
      <c r="B165" s="223"/>
      <c r="C165" s="224"/>
      <c r="D165" s="218" t="s">
        <v>146</v>
      </c>
      <c r="E165" s="225" t="s">
        <v>21</v>
      </c>
      <c r="F165" s="226" t="s">
        <v>629</v>
      </c>
      <c r="G165" s="224"/>
      <c r="H165" s="227">
        <v>1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3" t="s">
        <v>146</v>
      </c>
      <c r="AU165" s="233" t="s">
        <v>84</v>
      </c>
      <c r="AV165" s="13" t="s">
        <v>84</v>
      </c>
      <c r="AW165" s="13" t="s">
        <v>34</v>
      </c>
      <c r="AX165" s="13" t="s">
        <v>73</v>
      </c>
      <c r="AY165" s="233" t="s">
        <v>135</v>
      </c>
    </row>
    <row r="166" s="14" customFormat="1">
      <c r="A166" s="14"/>
      <c r="B166" s="234"/>
      <c r="C166" s="235"/>
      <c r="D166" s="218" t="s">
        <v>146</v>
      </c>
      <c r="E166" s="236" t="s">
        <v>21</v>
      </c>
      <c r="F166" s="237" t="s">
        <v>148</v>
      </c>
      <c r="G166" s="235"/>
      <c r="H166" s="238">
        <v>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4" t="s">
        <v>146</v>
      </c>
      <c r="AU166" s="244" t="s">
        <v>84</v>
      </c>
      <c r="AV166" s="14" t="s">
        <v>142</v>
      </c>
      <c r="AW166" s="14" t="s">
        <v>34</v>
      </c>
      <c r="AX166" s="14" t="s">
        <v>81</v>
      </c>
      <c r="AY166" s="244" t="s">
        <v>135</v>
      </c>
    </row>
    <row r="167" s="2" customFormat="1" ht="16.5" customHeight="1">
      <c r="A167" s="39"/>
      <c r="B167" s="40"/>
      <c r="C167" s="205" t="s">
        <v>248</v>
      </c>
      <c r="D167" s="205" t="s">
        <v>137</v>
      </c>
      <c r="E167" s="206" t="s">
        <v>367</v>
      </c>
      <c r="F167" s="207" t="s">
        <v>368</v>
      </c>
      <c r="G167" s="208" t="s">
        <v>167</v>
      </c>
      <c r="H167" s="209">
        <v>7</v>
      </c>
      <c r="I167" s="210"/>
      <c r="J167" s="211">
        <f>ROUND(I167*H167,2)</f>
        <v>0</v>
      </c>
      <c r="K167" s="207" t="s">
        <v>141</v>
      </c>
      <c r="L167" s="45"/>
      <c r="M167" s="212" t="s">
        <v>21</v>
      </c>
      <c r="N167" s="213" t="s">
        <v>44</v>
      </c>
      <c r="O167" s="85"/>
      <c r="P167" s="214">
        <f>O167*H167</f>
        <v>0</v>
      </c>
      <c r="Q167" s="214">
        <v>5.0000000000000002E-05</v>
      </c>
      <c r="R167" s="214">
        <f>Q167*H167</f>
        <v>0.00035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142</v>
      </c>
      <c r="AT167" s="216" t="s">
        <v>137</v>
      </c>
      <c r="AU167" s="216" t="s">
        <v>84</v>
      </c>
      <c r="AY167" s="18" t="s">
        <v>135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81</v>
      </c>
      <c r="BK167" s="217">
        <f>ROUND(I167*H167,2)</f>
        <v>0</v>
      </c>
      <c r="BL167" s="18" t="s">
        <v>142</v>
      </c>
      <c r="BM167" s="216" t="s">
        <v>963</v>
      </c>
    </row>
    <row r="168" s="2" customFormat="1">
      <c r="A168" s="39"/>
      <c r="B168" s="40"/>
      <c r="C168" s="41"/>
      <c r="D168" s="218" t="s">
        <v>144</v>
      </c>
      <c r="E168" s="41"/>
      <c r="F168" s="219" t="s">
        <v>370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144</v>
      </c>
      <c r="AU168" s="18" t="s">
        <v>84</v>
      </c>
    </row>
    <row r="169" s="13" customFormat="1">
      <c r="A169" s="13"/>
      <c r="B169" s="223"/>
      <c r="C169" s="224"/>
      <c r="D169" s="218" t="s">
        <v>146</v>
      </c>
      <c r="E169" s="225" t="s">
        <v>21</v>
      </c>
      <c r="F169" s="226" t="s">
        <v>896</v>
      </c>
      <c r="G169" s="224"/>
      <c r="H169" s="227">
        <v>7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146</v>
      </c>
      <c r="AU169" s="233" t="s">
        <v>84</v>
      </c>
      <c r="AV169" s="13" t="s">
        <v>84</v>
      </c>
      <c r="AW169" s="13" t="s">
        <v>34</v>
      </c>
      <c r="AX169" s="13" t="s">
        <v>73</v>
      </c>
      <c r="AY169" s="233" t="s">
        <v>135</v>
      </c>
    </row>
    <row r="170" s="14" customFormat="1">
      <c r="A170" s="14"/>
      <c r="B170" s="234"/>
      <c r="C170" s="235"/>
      <c r="D170" s="218" t="s">
        <v>146</v>
      </c>
      <c r="E170" s="236" t="s">
        <v>21</v>
      </c>
      <c r="F170" s="237" t="s">
        <v>148</v>
      </c>
      <c r="G170" s="235"/>
      <c r="H170" s="238">
        <v>7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4" t="s">
        <v>146</v>
      </c>
      <c r="AU170" s="244" t="s">
        <v>84</v>
      </c>
      <c r="AV170" s="14" t="s">
        <v>142</v>
      </c>
      <c r="AW170" s="14" t="s">
        <v>34</v>
      </c>
      <c r="AX170" s="14" t="s">
        <v>81</v>
      </c>
      <c r="AY170" s="244" t="s">
        <v>135</v>
      </c>
    </row>
    <row r="171" s="2" customFormat="1" ht="16.5" customHeight="1">
      <c r="A171" s="39"/>
      <c r="B171" s="40"/>
      <c r="C171" s="245" t="s">
        <v>253</v>
      </c>
      <c r="D171" s="245" t="s">
        <v>274</v>
      </c>
      <c r="E171" s="246" t="s">
        <v>373</v>
      </c>
      <c r="F171" s="247" t="s">
        <v>374</v>
      </c>
      <c r="G171" s="248" t="s">
        <v>167</v>
      </c>
      <c r="H171" s="249">
        <v>7</v>
      </c>
      <c r="I171" s="250"/>
      <c r="J171" s="251">
        <f>ROUND(I171*H171,2)</f>
        <v>0</v>
      </c>
      <c r="K171" s="247" t="s">
        <v>141</v>
      </c>
      <c r="L171" s="252"/>
      <c r="M171" s="253" t="s">
        <v>21</v>
      </c>
      <c r="N171" s="254" t="s">
        <v>44</v>
      </c>
      <c r="O171" s="85"/>
      <c r="P171" s="214">
        <f>O171*H171</f>
        <v>0</v>
      </c>
      <c r="Q171" s="214">
        <v>0.0035400000000000002</v>
      </c>
      <c r="R171" s="214">
        <f>Q171*H171</f>
        <v>0.02478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181</v>
      </c>
      <c r="AT171" s="216" t="s">
        <v>274</v>
      </c>
      <c r="AU171" s="216" t="s">
        <v>84</v>
      </c>
      <c r="AY171" s="18" t="s">
        <v>135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81</v>
      </c>
      <c r="BK171" s="217">
        <f>ROUND(I171*H171,2)</f>
        <v>0</v>
      </c>
      <c r="BL171" s="18" t="s">
        <v>142</v>
      </c>
      <c r="BM171" s="216" t="s">
        <v>964</v>
      </c>
    </row>
    <row r="172" s="13" customFormat="1">
      <c r="A172" s="13"/>
      <c r="B172" s="223"/>
      <c r="C172" s="224"/>
      <c r="D172" s="218" t="s">
        <v>146</v>
      </c>
      <c r="E172" s="225" t="s">
        <v>21</v>
      </c>
      <c r="F172" s="226" t="s">
        <v>176</v>
      </c>
      <c r="G172" s="224"/>
      <c r="H172" s="227">
        <v>7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3" t="s">
        <v>146</v>
      </c>
      <c r="AU172" s="233" t="s">
        <v>84</v>
      </c>
      <c r="AV172" s="13" t="s">
        <v>84</v>
      </c>
      <c r="AW172" s="13" t="s">
        <v>34</v>
      </c>
      <c r="AX172" s="13" t="s">
        <v>81</v>
      </c>
      <c r="AY172" s="233" t="s">
        <v>135</v>
      </c>
    </row>
    <row r="173" s="2" customFormat="1" ht="16.5" customHeight="1">
      <c r="A173" s="39"/>
      <c r="B173" s="40"/>
      <c r="C173" s="205" t="s">
        <v>258</v>
      </c>
      <c r="D173" s="205" t="s">
        <v>137</v>
      </c>
      <c r="E173" s="206" t="s">
        <v>637</v>
      </c>
      <c r="F173" s="207" t="s">
        <v>638</v>
      </c>
      <c r="G173" s="208" t="s">
        <v>167</v>
      </c>
      <c r="H173" s="209">
        <v>252</v>
      </c>
      <c r="I173" s="210"/>
      <c r="J173" s="211">
        <f>ROUND(I173*H173,2)</f>
        <v>0</v>
      </c>
      <c r="K173" s="207" t="s">
        <v>21</v>
      </c>
      <c r="L173" s="45"/>
      <c r="M173" s="212" t="s">
        <v>21</v>
      </c>
      <c r="N173" s="213" t="s">
        <v>44</v>
      </c>
      <c r="O173" s="85"/>
      <c r="P173" s="214">
        <f>O173*H173</f>
        <v>0</v>
      </c>
      <c r="Q173" s="214">
        <v>5.0000000000000002E-05</v>
      </c>
      <c r="R173" s="214">
        <f>Q173*H173</f>
        <v>0.0126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142</v>
      </c>
      <c r="AT173" s="216" t="s">
        <v>137</v>
      </c>
      <c r="AU173" s="216" t="s">
        <v>84</v>
      </c>
      <c r="AY173" s="18" t="s">
        <v>135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81</v>
      </c>
      <c r="BK173" s="217">
        <f>ROUND(I173*H173,2)</f>
        <v>0</v>
      </c>
      <c r="BL173" s="18" t="s">
        <v>142</v>
      </c>
      <c r="BM173" s="216" t="s">
        <v>639</v>
      </c>
    </row>
    <row r="174" s="2" customFormat="1">
      <c r="A174" s="39"/>
      <c r="B174" s="40"/>
      <c r="C174" s="41"/>
      <c r="D174" s="218" t="s">
        <v>144</v>
      </c>
      <c r="E174" s="41"/>
      <c r="F174" s="219" t="s">
        <v>370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144</v>
      </c>
      <c r="AU174" s="18" t="s">
        <v>84</v>
      </c>
    </row>
    <row r="175" s="13" customFormat="1">
      <c r="A175" s="13"/>
      <c r="B175" s="223"/>
      <c r="C175" s="224"/>
      <c r="D175" s="218" t="s">
        <v>146</v>
      </c>
      <c r="E175" s="225" t="s">
        <v>21</v>
      </c>
      <c r="F175" s="226" t="s">
        <v>898</v>
      </c>
      <c r="G175" s="224"/>
      <c r="H175" s="227">
        <v>252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146</v>
      </c>
      <c r="AU175" s="233" t="s">
        <v>84</v>
      </c>
      <c r="AV175" s="13" t="s">
        <v>84</v>
      </c>
      <c r="AW175" s="13" t="s">
        <v>34</v>
      </c>
      <c r="AX175" s="13" t="s">
        <v>73</v>
      </c>
      <c r="AY175" s="233" t="s">
        <v>135</v>
      </c>
    </row>
    <row r="176" s="14" customFormat="1">
      <c r="A176" s="14"/>
      <c r="B176" s="234"/>
      <c r="C176" s="235"/>
      <c r="D176" s="218" t="s">
        <v>146</v>
      </c>
      <c r="E176" s="236" t="s">
        <v>21</v>
      </c>
      <c r="F176" s="237" t="s">
        <v>148</v>
      </c>
      <c r="G176" s="235"/>
      <c r="H176" s="238">
        <v>252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4" t="s">
        <v>146</v>
      </c>
      <c r="AU176" s="244" t="s">
        <v>84</v>
      </c>
      <c r="AV176" s="14" t="s">
        <v>142</v>
      </c>
      <c r="AW176" s="14" t="s">
        <v>34</v>
      </c>
      <c r="AX176" s="14" t="s">
        <v>81</v>
      </c>
      <c r="AY176" s="244" t="s">
        <v>135</v>
      </c>
    </row>
    <row r="177" s="2" customFormat="1" ht="16.5" customHeight="1">
      <c r="A177" s="39"/>
      <c r="B177" s="40"/>
      <c r="C177" s="205" t="s">
        <v>264</v>
      </c>
      <c r="D177" s="205" t="s">
        <v>137</v>
      </c>
      <c r="E177" s="206" t="s">
        <v>381</v>
      </c>
      <c r="F177" s="207" t="s">
        <v>382</v>
      </c>
      <c r="G177" s="208" t="s">
        <v>167</v>
      </c>
      <c r="H177" s="209">
        <v>7</v>
      </c>
      <c r="I177" s="210"/>
      <c r="J177" s="211">
        <f>ROUND(I177*H177,2)</f>
        <v>0</v>
      </c>
      <c r="K177" s="207" t="s">
        <v>141</v>
      </c>
      <c r="L177" s="45"/>
      <c r="M177" s="212" t="s">
        <v>21</v>
      </c>
      <c r="N177" s="213" t="s">
        <v>44</v>
      </c>
      <c r="O177" s="85"/>
      <c r="P177" s="214">
        <f>O177*H177</f>
        <v>0</v>
      </c>
      <c r="Q177" s="214">
        <v>5.0000000000000002E-05</v>
      </c>
      <c r="R177" s="214">
        <f>Q177*H177</f>
        <v>0.00035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142</v>
      </c>
      <c r="AT177" s="216" t="s">
        <v>137</v>
      </c>
      <c r="AU177" s="216" t="s">
        <v>84</v>
      </c>
      <c r="AY177" s="18" t="s">
        <v>135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81</v>
      </c>
      <c r="BK177" s="217">
        <f>ROUND(I177*H177,2)</f>
        <v>0</v>
      </c>
      <c r="BL177" s="18" t="s">
        <v>142</v>
      </c>
      <c r="BM177" s="216" t="s">
        <v>965</v>
      </c>
    </row>
    <row r="178" s="2" customFormat="1">
      <c r="A178" s="39"/>
      <c r="B178" s="40"/>
      <c r="C178" s="41"/>
      <c r="D178" s="218" t="s">
        <v>144</v>
      </c>
      <c r="E178" s="41"/>
      <c r="F178" s="219" t="s">
        <v>370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144</v>
      </c>
      <c r="AU178" s="18" t="s">
        <v>84</v>
      </c>
    </row>
    <row r="179" s="13" customFormat="1">
      <c r="A179" s="13"/>
      <c r="B179" s="223"/>
      <c r="C179" s="224"/>
      <c r="D179" s="218" t="s">
        <v>146</v>
      </c>
      <c r="E179" s="225" t="s">
        <v>21</v>
      </c>
      <c r="F179" s="226" t="s">
        <v>900</v>
      </c>
      <c r="G179" s="224"/>
      <c r="H179" s="227">
        <v>7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3" t="s">
        <v>146</v>
      </c>
      <c r="AU179" s="233" t="s">
        <v>84</v>
      </c>
      <c r="AV179" s="13" t="s">
        <v>84</v>
      </c>
      <c r="AW179" s="13" t="s">
        <v>34</v>
      </c>
      <c r="AX179" s="13" t="s">
        <v>73</v>
      </c>
      <c r="AY179" s="233" t="s">
        <v>135</v>
      </c>
    </row>
    <row r="180" s="14" customFormat="1">
      <c r="A180" s="14"/>
      <c r="B180" s="234"/>
      <c r="C180" s="235"/>
      <c r="D180" s="218" t="s">
        <v>146</v>
      </c>
      <c r="E180" s="236" t="s">
        <v>21</v>
      </c>
      <c r="F180" s="237" t="s">
        <v>148</v>
      </c>
      <c r="G180" s="235"/>
      <c r="H180" s="238">
        <v>7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4" t="s">
        <v>146</v>
      </c>
      <c r="AU180" s="244" t="s">
        <v>84</v>
      </c>
      <c r="AV180" s="14" t="s">
        <v>142</v>
      </c>
      <c r="AW180" s="14" t="s">
        <v>34</v>
      </c>
      <c r="AX180" s="14" t="s">
        <v>81</v>
      </c>
      <c r="AY180" s="244" t="s">
        <v>135</v>
      </c>
    </row>
    <row r="181" s="2" customFormat="1" ht="16.5" customHeight="1">
      <c r="A181" s="39"/>
      <c r="B181" s="40"/>
      <c r="C181" s="245" t="s">
        <v>268</v>
      </c>
      <c r="D181" s="245" t="s">
        <v>274</v>
      </c>
      <c r="E181" s="246" t="s">
        <v>385</v>
      </c>
      <c r="F181" s="247" t="s">
        <v>386</v>
      </c>
      <c r="G181" s="248" t="s">
        <v>167</v>
      </c>
      <c r="H181" s="249">
        <v>14</v>
      </c>
      <c r="I181" s="250"/>
      <c r="J181" s="251">
        <f>ROUND(I181*H181,2)</f>
        <v>0</v>
      </c>
      <c r="K181" s="247" t="s">
        <v>21</v>
      </c>
      <c r="L181" s="252"/>
      <c r="M181" s="253" t="s">
        <v>21</v>
      </c>
      <c r="N181" s="254" t="s">
        <v>44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181</v>
      </c>
      <c r="AT181" s="216" t="s">
        <v>274</v>
      </c>
      <c r="AU181" s="216" t="s">
        <v>84</v>
      </c>
      <c r="AY181" s="18" t="s">
        <v>135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81</v>
      </c>
      <c r="BK181" s="217">
        <f>ROUND(I181*H181,2)</f>
        <v>0</v>
      </c>
      <c r="BL181" s="18" t="s">
        <v>142</v>
      </c>
      <c r="BM181" s="216" t="s">
        <v>966</v>
      </c>
    </row>
    <row r="182" s="13" customFormat="1">
      <c r="A182" s="13"/>
      <c r="B182" s="223"/>
      <c r="C182" s="224"/>
      <c r="D182" s="218" t="s">
        <v>146</v>
      </c>
      <c r="E182" s="225" t="s">
        <v>21</v>
      </c>
      <c r="F182" s="226" t="s">
        <v>902</v>
      </c>
      <c r="G182" s="224"/>
      <c r="H182" s="227">
        <v>14</v>
      </c>
      <c r="I182" s="228"/>
      <c r="J182" s="224"/>
      <c r="K182" s="224"/>
      <c r="L182" s="229"/>
      <c r="M182" s="230"/>
      <c r="N182" s="231"/>
      <c r="O182" s="231"/>
      <c r="P182" s="231"/>
      <c r="Q182" s="231"/>
      <c r="R182" s="231"/>
      <c r="S182" s="231"/>
      <c r="T182" s="23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3" t="s">
        <v>146</v>
      </c>
      <c r="AU182" s="233" t="s">
        <v>84</v>
      </c>
      <c r="AV182" s="13" t="s">
        <v>84</v>
      </c>
      <c r="AW182" s="13" t="s">
        <v>34</v>
      </c>
      <c r="AX182" s="13" t="s">
        <v>73</v>
      </c>
      <c r="AY182" s="233" t="s">
        <v>135</v>
      </c>
    </row>
    <row r="183" s="14" customFormat="1">
      <c r="A183" s="14"/>
      <c r="B183" s="234"/>
      <c r="C183" s="235"/>
      <c r="D183" s="218" t="s">
        <v>146</v>
      </c>
      <c r="E183" s="236" t="s">
        <v>21</v>
      </c>
      <c r="F183" s="237" t="s">
        <v>148</v>
      </c>
      <c r="G183" s="235"/>
      <c r="H183" s="238">
        <v>14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4" t="s">
        <v>146</v>
      </c>
      <c r="AU183" s="244" t="s">
        <v>84</v>
      </c>
      <c r="AV183" s="14" t="s">
        <v>142</v>
      </c>
      <c r="AW183" s="14" t="s">
        <v>34</v>
      </c>
      <c r="AX183" s="14" t="s">
        <v>81</v>
      </c>
      <c r="AY183" s="244" t="s">
        <v>135</v>
      </c>
    </row>
    <row r="184" s="2" customFormat="1" ht="16.5" customHeight="1">
      <c r="A184" s="39"/>
      <c r="B184" s="40"/>
      <c r="C184" s="245" t="s">
        <v>273</v>
      </c>
      <c r="D184" s="245" t="s">
        <v>274</v>
      </c>
      <c r="E184" s="246" t="s">
        <v>395</v>
      </c>
      <c r="F184" s="247" t="s">
        <v>396</v>
      </c>
      <c r="G184" s="248" t="s">
        <v>167</v>
      </c>
      <c r="H184" s="249">
        <v>14</v>
      </c>
      <c r="I184" s="250"/>
      <c r="J184" s="251">
        <f>ROUND(I184*H184,2)</f>
        <v>0</v>
      </c>
      <c r="K184" s="247" t="s">
        <v>21</v>
      </c>
      <c r="L184" s="252"/>
      <c r="M184" s="253" t="s">
        <v>21</v>
      </c>
      <c r="N184" s="254" t="s">
        <v>44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181</v>
      </c>
      <c r="AT184" s="216" t="s">
        <v>274</v>
      </c>
      <c r="AU184" s="216" t="s">
        <v>84</v>
      </c>
      <c r="AY184" s="18" t="s">
        <v>135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81</v>
      </c>
      <c r="BK184" s="217">
        <f>ROUND(I184*H184,2)</f>
        <v>0</v>
      </c>
      <c r="BL184" s="18" t="s">
        <v>142</v>
      </c>
      <c r="BM184" s="216" t="s">
        <v>967</v>
      </c>
    </row>
    <row r="185" s="13" customFormat="1">
      <c r="A185" s="13"/>
      <c r="B185" s="223"/>
      <c r="C185" s="224"/>
      <c r="D185" s="218" t="s">
        <v>146</v>
      </c>
      <c r="E185" s="225" t="s">
        <v>21</v>
      </c>
      <c r="F185" s="226" t="s">
        <v>904</v>
      </c>
      <c r="G185" s="224"/>
      <c r="H185" s="227">
        <v>14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146</v>
      </c>
      <c r="AU185" s="233" t="s">
        <v>84</v>
      </c>
      <c r="AV185" s="13" t="s">
        <v>84</v>
      </c>
      <c r="AW185" s="13" t="s">
        <v>34</v>
      </c>
      <c r="AX185" s="13" t="s">
        <v>73</v>
      </c>
      <c r="AY185" s="233" t="s">
        <v>135</v>
      </c>
    </row>
    <row r="186" s="14" customFormat="1">
      <c r="A186" s="14"/>
      <c r="B186" s="234"/>
      <c r="C186" s="235"/>
      <c r="D186" s="218" t="s">
        <v>146</v>
      </c>
      <c r="E186" s="236" t="s">
        <v>21</v>
      </c>
      <c r="F186" s="237" t="s">
        <v>148</v>
      </c>
      <c r="G186" s="235"/>
      <c r="H186" s="238">
        <v>14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4" t="s">
        <v>146</v>
      </c>
      <c r="AU186" s="244" t="s">
        <v>84</v>
      </c>
      <c r="AV186" s="14" t="s">
        <v>142</v>
      </c>
      <c r="AW186" s="14" t="s">
        <v>34</v>
      </c>
      <c r="AX186" s="14" t="s">
        <v>81</v>
      </c>
      <c r="AY186" s="244" t="s">
        <v>135</v>
      </c>
    </row>
    <row r="187" s="2" customFormat="1" ht="21.75" customHeight="1">
      <c r="A187" s="39"/>
      <c r="B187" s="40"/>
      <c r="C187" s="205" t="s">
        <v>280</v>
      </c>
      <c r="D187" s="205" t="s">
        <v>137</v>
      </c>
      <c r="E187" s="206" t="s">
        <v>400</v>
      </c>
      <c r="F187" s="207" t="s">
        <v>401</v>
      </c>
      <c r="G187" s="208" t="s">
        <v>167</v>
      </c>
      <c r="H187" s="209">
        <v>4</v>
      </c>
      <c r="I187" s="210"/>
      <c r="J187" s="211">
        <f>ROUND(I187*H187,2)</f>
        <v>0</v>
      </c>
      <c r="K187" s="207" t="s">
        <v>141</v>
      </c>
      <c r="L187" s="45"/>
      <c r="M187" s="212" t="s">
        <v>21</v>
      </c>
      <c r="N187" s="213" t="s">
        <v>44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142</v>
      </c>
      <c r="AT187" s="216" t="s">
        <v>137</v>
      </c>
      <c r="AU187" s="216" t="s">
        <v>84</v>
      </c>
      <c r="AY187" s="18" t="s">
        <v>135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81</v>
      </c>
      <c r="BK187" s="217">
        <f>ROUND(I187*H187,2)</f>
        <v>0</v>
      </c>
      <c r="BL187" s="18" t="s">
        <v>142</v>
      </c>
      <c r="BM187" s="216" t="s">
        <v>968</v>
      </c>
    </row>
    <row r="188" s="2" customFormat="1">
      <c r="A188" s="39"/>
      <c r="B188" s="40"/>
      <c r="C188" s="41"/>
      <c r="D188" s="218" t="s">
        <v>144</v>
      </c>
      <c r="E188" s="41"/>
      <c r="F188" s="219" t="s">
        <v>403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144</v>
      </c>
      <c r="AU188" s="18" t="s">
        <v>84</v>
      </c>
    </row>
    <row r="189" s="13" customFormat="1">
      <c r="A189" s="13"/>
      <c r="B189" s="223"/>
      <c r="C189" s="224"/>
      <c r="D189" s="218" t="s">
        <v>146</v>
      </c>
      <c r="E189" s="225" t="s">
        <v>21</v>
      </c>
      <c r="F189" s="226" t="s">
        <v>906</v>
      </c>
      <c r="G189" s="224"/>
      <c r="H189" s="227">
        <v>4</v>
      </c>
      <c r="I189" s="228"/>
      <c r="J189" s="224"/>
      <c r="K189" s="224"/>
      <c r="L189" s="229"/>
      <c r="M189" s="230"/>
      <c r="N189" s="231"/>
      <c r="O189" s="231"/>
      <c r="P189" s="231"/>
      <c r="Q189" s="231"/>
      <c r="R189" s="231"/>
      <c r="S189" s="231"/>
      <c r="T189" s="23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3" t="s">
        <v>146</v>
      </c>
      <c r="AU189" s="233" t="s">
        <v>84</v>
      </c>
      <c r="AV189" s="13" t="s">
        <v>84</v>
      </c>
      <c r="AW189" s="13" t="s">
        <v>34</v>
      </c>
      <c r="AX189" s="13" t="s">
        <v>73</v>
      </c>
      <c r="AY189" s="233" t="s">
        <v>135</v>
      </c>
    </row>
    <row r="190" s="14" customFormat="1">
      <c r="A190" s="14"/>
      <c r="B190" s="234"/>
      <c r="C190" s="235"/>
      <c r="D190" s="218" t="s">
        <v>146</v>
      </c>
      <c r="E190" s="236" t="s">
        <v>21</v>
      </c>
      <c r="F190" s="237" t="s">
        <v>148</v>
      </c>
      <c r="G190" s="235"/>
      <c r="H190" s="238">
        <v>4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4" t="s">
        <v>146</v>
      </c>
      <c r="AU190" s="244" t="s">
        <v>84</v>
      </c>
      <c r="AV190" s="14" t="s">
        <v>142</v>
      </c>
      <c r="AW190" s="14" t="s">
        <v>34</v>
      </c>
      <c r="AX190" s="14" t="s">
        <v>81</v>
      </c>
      <c r="AY190" s="244" t="s">
        <v>135</v>
      </c>
    </row>
    <row r="191" s="2" customFormat="1" ht="16.5" customHeight="1">
      <c r="A191" s="39"/>
      <c r="B191" s="40"/>
      <c r="C191" s="205" t="s">
        <v>286</v>
      </c>
      <c r="D191" s="205" t="s">
        <v>137</v>
      </c>
      <c r="E191" s="206" t="s">
        <v>651</v>
      </c>
      <c r="F191" s="207" t="s">
        <v>652</v>
      </c>
      <c r="G191" s="208" t="s">
        <v>167</v>
      </c>
      <c r="H191" s="209">
        <v>105</v>
      </c>
      <c r="I191" s="210"/>
      <c r="J191" s="211">
        <f>ROUND(I191*H191,2)</f>
        <v>0</v>
      </c>
      <c r="K191" s="207" t="s">
        <v>141</v>
      </c>
      <c r="L191" s="45"/>
      <c r="M191" s="212" t="s">
        <v>21</v>
      </c>
      <c r="N191" s="213" t="s">
        <v>44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142</v>
      </c>
      <c r="AT191" s="216" t="s">
        <v>137</v>
      </c>
      <c r="AU191" s="216" t="s">
        <v>84</v>
      </c>
      <c r="AY191" s="18" t="s">
        <v>135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81</v>
      </c>
      <c r="BK191" s="217">
        <f>ROUND(I191*H191,2)</f>
        <v>0</v>
      </c>
      <c r="BL191" s="18" t="s">
        <v>142</v>
      </c>
      <c r="BM191" s="216" t="s">
        <v>653</v>
      </c>
    </row>
    <row r="192" s="2" customFormat="1">
      <c r="A192" s="39"/>
      <c r="B192" s="40"/>
      <c r="C192" s="41"/>
      <c r="D192" s="218" t="s">
        <v>144</v>
      </c>
      <c r="E192" s="41"/>
      <c r="F192" s="219" t="s">
        <v>654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144</v>
      </c>
      <c r="AU192" s="18" t="s">
        <v>84</v>
      </c>
    </row>
    <row r="193" s="13" customFormat="1">
      <c r="A193" s="13"/>
      <c r="B193" s="223"/>
      <c r="C193" s="224"/>
      <c r="D193" s="218" t="s">
        <v>146</v>
      </c>
      <c r="E193" s="225" t="s">
        <v>21</v>
      </c>
      <c r="F193" s="226" t="s">
        <v>907</v>
      </c>
      <c r="G193" s="224"/>
      <c r="H193" s="227">
        <v>105</v>
      </c>
      <c r="I193" s="228"/>
      <c r="J193" s="224"/>
      <c r="K193" s="224"/>
      <c r="L193" s="229"/>
      <c r="M193" s="230"/>
      <c r="N193" s="231"/>
      <c r="O193" s="231"/>
      <c r="P193" s="231"/>
      <c r="Q193" s="231"/>
      <c r="R193" s="231"/>
      <c r="S193" s="231"/>
      <c r="T193" s="23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3" t="s">
        <v>146</v>
      </c>
      <c r="AU193" s="233" t="s">
        <v>84</v>
      </c>
      <c r="AV193" s="13" t="s">
        <v>84</v>
      </c>
      <c r="AW193" s="13" t="s">
        <v>34</v>
      </c>
      <c r="AX193" s="13" t="s">
        <v>73</v>
      </c>
      <c r="AY193" s="233" t="s">
        <v>135</v>
      </c>
    </row>
    <row r="194" s="14" customFormat="1">
      <c r="A194" s="14"/>
      <c r="B194" s="234"/>
      <c r="C194" s="235"/>
      <c r="D194" s="218" t="s">
        <v>146</v>
      </c>
      <c r="E194" s="236" t="s">
        <v>21</v>
      </c>
      <c r="F194" s="237" t="s">
        <v>148</v>
      </c>
      <c r="G194" s="235"/>
      <c r="H194" s="238">
        <v>105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4" t="s">
        <v>146</v>
      </c>
      <c r="AU194" s="244" t="s">
        <v>84</v>
      </c>
      <c r="AV194" s="14" t="s">
        <v>142</v>
      </c>
      <c r="AW194" s="14" t="s">
        <v>34</v>
      </c>
      <c r="AX194" s="14" t="s">
        <v>81</v>
      </c>
      <c r="AY194" s="244" t="s">
        <v>135</v>
      </c>
    </row>
    <row r="195" s="2" customFormat="1" ht="16.5" customHeight="1">
      <c r="A195" s="39"/>
      <c r="B195" s="40"/>
      <c r="C195" s="205" t="s">
        <v>292</v>
      </c>
      <c r="D195" s="205" t="s">
        <v>137</v>
      </c>
      <c r="E195" s="206" t="s">
        <v>908</v>
      </c>
      <c r="F195" s="207" t="s">
        <v>909</v>
      </c>
      <c r="G195" s="208" t="s">
        <v>167</v>
      </c>
      <c r="H195" s="209">
        <v>20</v>
      </c>
      <c r="I195" s="210"/>
      <c r="J195" s="211">
        <f>ROUND(I195*H195,2)</f>
        <v>0</v>
      </c>
      <c r="K195" s="207" t="s">
        <v>141</v>
      </c>
      <c r="L195" s="45"/>
      <c r="M195" s="212" t="s">
        <v>21</v>
      </c>
      <c r="N195" s="213" t="s">
        <v>44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142</v>
      </c>
      <c r="AT195" s="216" t="s">
        <v>137</v>
      </c>
      <c r="AU195" s="216" t="s">
        <v>84</v>
      </c>
      <c r="AY195" s="18" t="s">
        <v>135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81</v>
      </c>
      <c r="BK195" s="217">
        <f>ROUND(I195*H195,2)</f>
        <v>0</v>
      </c>
      <c r="BL195" s="18" t="s">
        <v>142</v>
      </c>
      <c r="BM195" s="216" t="s">
        <v>910</v>
      </c>
    </row>
    <row r="196" s="2" customFormat="1">
      <c r="A196" s="39"/>
      <c r="B196" s="40"/>
      <c r="C196" s="41"/>
      <c r="D196" s="218" t="s">
        <v>144</v>
      </c>
      <c r="E196" s="41"/>
      <c r="F196" s="219" t="s">
        <v>654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144</v>
      </c>
      <c r="AU196" s="18" t="s">
        <v>84</v>
      </c>
    </row>
    <row r="197" s="2" customFormat="1" ht="16.5" customHeight="1">
      <c r="A197" s="39"/>
      <c r="B197" s="40"/>
      <c r="C197" s="205" t="s">
        <v>297</v>
      </c>
      <c r="D197" s="205" t="s">
        <v>137</v>
      </c>
      <c r="E197" s="206" t="s">
        <v>418</v>
      </c>
      <c r="F197" s="207" t="s">
        <v>419</v>
      </c>
      <c r="G197" s="208" t="s">
        <v>167</v>
      </c>
      <c r="H197" s="209">
        <v>7</v>
      </c>
      <c r="I197" s="210"/>
      <c r="J197" s="211">
        <f>ROUND(I197*H197,2)</f>
        <v>0</v>
      </c>
      <c r="K197" s="207" t="s">
        <v>21</v>
      </c>
      <c r="L197" s="45"/>
      <c r="M197" s="212" t="s">
        <v>21</v>
      </c>
      <c r="N197" s="213" t="s">
        <v>44</v>
      </c>
      <c r="O197" s="85"/>
      <c r="P197" s="214">
        <f>O197*H197</f>
        <v>0</v>
      </c>
      <c r="Q197" s="214">
        <v>0.0094000000000000004</v>
      </c>
      <c r="R197" s="214">
        <f>Q197*H197</f>
        <v>0.065799999999999997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142</v>
      </c>
      <c r="AT197" s="216" t="s">
        <v>137</v>
      </c>
      <c r="AU197" s="216" t="s">
        <v>84</v>
      </c>
      <c r="AY197" s="18" t="s">
        <v>135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81</v>
      </c>
      <c r="BK197" s="217">
        <f>ROUND(I197*H197,2)</f>
        <v>0</v>
      </c>
      <c r="BL197" s="18" t="s">
        <v>142</v>
      </c>
      <c r="BM197" s="216" t="s">
        <v>969</v>
      </c>
    </row>
    <row r="198" s="13" customFormat="1">
      <c r="A198" s="13"/>
      <c r="B198" s="223"/>
      <c r="C198" s="224"/>
      <c r="D198" s="218" t="s">
        <v>146</v>
      </c>
      <c r="E198" s="225" t="s">
        <v>21</v>
      </c>
      <c r="F198" s="226" t="s">
        <v>912</v>
      </c>
      <c r="G198" s="224"/>
      <c r="H198" s="227">
        <v>7</v>
      </c>
      <c r="I198" s="228"/>
      <c r="J198" s="224"/>
      <c r="K198" s="224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146</v>
      </c>
      <c r="AU198" s="233" t="s">
        <v>84</v>
      </c>
      <c r="AV198" s="13" t="s">
        <v>84</v>
      </c>
      <c r="AW198" s="13" t="s">
        <v>34</v>
      </c>
      <c r="AX198" s="13" t="s">
        <v>73</v>
      </c>
      <c r="AY198" s="233" t="s">
        <v>135</v>
      </c>
    </row>
    <row r="199" s="14" customFormat="1">
      <c r="A199" s="14"/>
      <c r="B199" s="234"/>
      <c r="C199" s="235"/>
      <c r="D199" s="218" t="s">
        <v>146</v>
      </c>
      <c r="E199" s="236" t="s">
        <v>21</v>
      </c>
      <c r="F199" s="237" t="s">
        <v>148</v>
      </c>
      <c r="G199" s="235"/>
      <c r="H199" s="238">
        <v>7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146</v>
      </c>
      <c r="AU199" s="244" t="s">
        <v>84</v>
      </c>
      <c r="AV199" s="14" t="s">
        <v>142</v>
      </c>
      <c r="AW199" s="14" t="s">
        <v>34</v>
      </c>
      <c r="AX199" s="14" t="s">
        <v>81</v>
      </c>
      <c r="AY199" s="244" t="s">
        <v>135</v>
      </c>
    </row>
    <row r="200" s="2" customFormat="1" ht="16.5" customHeight="1">
      <c r="A200" s="39"/>
      <c r="B200" s="40"/>
      <c r="C200" s="245" t="s">
        <v>302</v>
      </c>
      <c r="D200" s="245" t="s">
        <v>274</v>
      </c>
      <c r="E200" s="246" t="s">
        <v>423</v>
      </c>
      <c r="F200" s="247" t="s">
        <v>424</v>
      </c>
      <c r="G200" s="248" t="s">
        <v>167</v>
      </c>
      <c r="H200" s="249">
        <v>7</v>
      </c>
      <c r="I200" s="250"/>
      <c r="J200" s="251">
        <f>ROUND(I200*H200,2)</f>
        <v>0</v>
      </c>
      <c r="K200" s="247" t="s">
        <v>21</v>
      </c>
      <c r="L200" s="252"/>
      <c r="M200" s="253" t="s">
        <v>21</v>
      </c>
      <c r="N200" s="254" t="s">
        <v>44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181</v>
      </c>
      <c r="AT200" s="216" t="s">
        <v>274</v>
      </c>
      <c r="AU200" s="216" t="s">
        <v>84</v>
      </c>
      <c r="AY200" s="18" t="s">
        <v>135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81</v>
      </c>
      <c r="BK200" s="217">
        <f>ROUND(I200*H200,2)</f>
        <v>0</v>
      </c>
      <c r="BL200" s="18" t="s">
        <v>142</v>
      </c>
      <c r="BM200" s="216" t="s">
        <v>970</v>
      </c>
    </row>
    <row r="201" s="13" customFormat="1">
      <c r="A201" s="13"/>
      <c r="B201" s="223"/>
      <c r="C201" s="224"/>
      <c r="D201" s="218" t="s">
        <v>146</v>
      </c>
      <c r="E201" s="225" t="s">
        <v>21</v>
      </c>
      <c r="F201" s="226" t="s">
        <v>914</v>
      </c>
      <c r="G201" s="224"/>
      <c r="H201" s="227">
        <v>7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3" t="s">
        <v>146</v>
      </c>
      <c r="AU201" s="233" t="s">
        <v>84</v>
      </c>
      <c r="AV201" s="13" t="s">
        <v>84</v>
      </c>
      <c r="AW201" s="13" t="s">
        <v>34</v>
      </c>
      <c r="AX201" s="13" t="s">
        <v>73</v>
      </c>
      <c r="AY201" s="233" t="s">
        <v>135</v>
      </c>
    </row>
    <row r="202" s="14" customFormat="1">
      <c r="A202" s="14"/>
      <c r="B202" s="234"/>
      <c r="C202" s="235"/>
      <c r="D202" s="218" t="s">
        <v>146</v>
      </c>
      <c r="E202" s="236" t="s">
        <v>21</v>
      </c>
      <c r="F202" s="237" t="s">
        <v>148</v>
      </c>
      <c r="G202" s="235"/>
      <c r="H202" s="238">
        <v>7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146</v>
      </c>
      <c r="AU202" s="244" t="s">
        <v>84</v>
      </c>
      <c r="AV202" s="14" t="s">
        <v>142</v>
      </c>
      <c r="AW202" s="14" t="s">
        <v>34</v>
      </c>
      <c r="AX202" s="14" t="s">
        <v>81</v>
      </c>
      <c r="AY202" s="244" t="s">
        <v>135</v>
      </c>
    </row>
    <row r="203" s="2" customFormat="1">
      <c r="A203" s="39"/>
      <c r="B203" s="40"/>
      <c r="C203" s="205" t="s">
        <v>308</v>
      </c>
      <c r="D203" s="205" t="s">
        <v>137</v>
      </c>
      <c r="E203" s="206" t="s">
        <v>428</v>
      </c>
      <c r="F203" s="207" t="s">
        <v>429</v>
      </c>
      <c r="G203" s="208" t="s">
        <v>167</v>
      </c>
      <c r="H203" s="209">
        <v>14</v>
      </c>
      <c r="I203" s="210"/>
      <c r="J203" s="211">
        <f>ROUND(I203*H203,2)</f>
        <v>0</v>
      </c>
      <c r="K203" s="207" t="s">
        <v>141</v>
      </c>
      <c r="L203" s="45"/>
      <c r="M203" s="212" t="s">
        <v>21</v>
      </c>
      <c r="N203" s="213" t="s">
        <v>44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142</v>
      </c>
      <c r="AT203" s="216" t="s">
        <v>137</v>
      </c>
      <c r="AU203" s="216" t="s">
        <v>84</v>
      </c>
      <c r="AY203" s="18" t="s">
        <v>135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81</v>
      </c>
      <c r="BK203" s="217">
        <f>ROUND(I203*H203,2)</f>
        <v>0</v>
      </c>
      <c r="BL203" s="18" t="s">
        <v>142</v>
      </c>
      <c r="BM203" s="216" t="s">
        <v>971</v>
      </c>
    </row>
    <row r="204" s="2" customFormat="1">
      <c r="A204" s="39"/>
      <c r="B204" s="40"/>
      <c r="C204" s="41"/>
      <c r="D204" s="218" t="s">
        <v>144</v>
      </c>
      <c r="E204" s="41"/>
      <c r="F204" s="219" t="s">
        <v>431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144</v>
      </c>
      <c r="AU204" s="18" t="s">
        <v>84</v>
      </c>
    </row>
    <row r="205" s="13" customFormat="1">
      <c r="A205" s="13"/>
      <c r="B205" s="223"/>
      <c r="C205" s="224"/>
      <c r="D205" s="218" t="s">
        <v>146</v>
      </c>
      <c r="E205" s="225" t="s">
        <v>21</v>
      </c>
      <c r="F205" s="226" t="s">
        <v>916</v>
      </c>
      <c r="G205" s="224"/>
      <c r="H205" s="227">
        <v>7</v>
      </c>
      <c r="I205" s="228"/>
      <c r="J205" s="224"/>
      <c r="K205" s="224"/>
      <c r="L205" s="229"/>
      <c r="M205" s="230"/>
      <c r="N205" s="231"/>
      <c r="O205" s="231"/>
      <c r="P205" s="231"/>
      <c r="Q205" s="231"/>
      <c r="R205" s="231"/>
      <c r="S205" s="231"/>
      <c r="T205" s="23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3" t="s">
        <v>146</v>
      </c>
      <c r="AU205" s="233" t="s">
        <v>84</v>
      </c>
      <c r="AV205" s="13" t="s">
        <v>84</v>
      </c>
      <c r="AW205" s="13" t="s">
        <v>34</v>
      </c>
      <c r="AX205" s="13" t="s">
        <v>73</v>
      </c>
      <c r="AY205" s="233" t="s">
        <v>135</v>
      </c>
    </row>
    <row r="206" s="13" customFormat="1">
      <c r="A206" s="13"/>
      <c r="B206" s="223"/>
      <c r="C206" s="224"/>
      <c r="D206" s="218" t="s">
        <v>146</v>
      </c>
      <c r="E206" s="225" t="s">
        <v>21</v>
      </c>
      <c r="F206" s="226" t="s">
        <v>917</v>
      </c>
      <c r="G206" s="224"/>
      <c r="H206" s="227">
        <v>7</v>
      </c>
      <c r="I206" s="228"/>
      <c r="J206" s="224"/>
      <c r="K206" s="224"/>
      <c r="L206" s="229"/>
      <c r="M206" s="230"/>
      <c r="N206" s="231"/>
      <c r="O206" s="231"/>
      <c r="P206" s="231"/>
      <c r="Q206" s="231"/>
      <c r="R206" s="231"/>
      <c r="S206" s="231"/>
      <c r="T206" s="23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3" t="s">
        <v>146</v>
      </c>
      <c r="AU206" s="233" t="s">
        <v>84</v>
      </c>
      <c r="AV206" s="13" t="s">
        <v>84</v>
      </c>
      <c r="AW206" s="13" t="s">
        <v>34</v>
      </c>
      <c r="AX206" s="13" t="s">
        <v>73</v>
      </c>
      <c r="AY206" s="233" t="s">
        <v>135</v>
      </c>
    </row>
    <row r="207" s="14" customFormat="1">
      <c r="A207" s="14"/>
      <c r="B207" s="234"/>
      <c r="C207" s="235"/>
      <c r="D207" s="218" t="s">
        <v>146</v>
      </c>
      <c r="E207" s="236" t="s">
        <v>21</v>
      </c>
      <c r="F207" s="237" t="s">
        <v>148</v>
      </c>
      <c r="G207" s="235"/>
      <c r="H207" s="238">
        <v>14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4" t="s">
        <v>146</v>
      </c>
      <c r="AU207" s="244" t="s">
        <v>84</v>
      </c>
      <c r="AV207" s="14" t="s">
        <v>142</v>
      </c>
      <c r="AW207" s="14" t="s">
        <v>34</v>
      </c>
      <c r="AX207" s="14" t="s">
        <v>81</v>
      </c>
      <c r="AY207" s="244" t="s">
        <v>135</v>
      </c>
    </row>
    <row r="208" s="2" customFormat="1" ht="16.5" customHeight="1">
      <c r="A208" s="39"/>
      <c r="B208" s="40"/>
      <c r="C208" s="245" t="s">
        <v>313</v>
      </c>
      <c r="D208" s="245" t="s">
        <v>274</v>
      </c>
      <c r="E208" s="246" t="s">
        <v>435</v>
      </c>
      <c r="F208" s="247" t="s">
        <v>436</v>
      </c>
      <c r="G208" s="248" t="s">
        <v>277</v>
      </c>
      <c r="H208" s="249">
        <v>1.3</v>
      </c>
      <c r="I208" s="250"/>
      <c r="J208" s="251">
        <f>ROUND(I208*H208,2)</f>
        <v>0</v>
      </c>
      <c r="K208" s="247" t="s">
        <v>141</v>
      </c>
      <c r="L208" s="252"/>
      <c r="M208" s="253" t="s">
        <v>21</v>
      </c>
      <c r="N208" s="254" t="s">
        <v>44</v>
      </c>
      <c r="O208" s="85"/>
      <c r="P208" s="214">
        <f>O208*H208</f>
        <v>0</v>
      </c>
      <c r="Q208" s="214">
        <v>0.001</v>
      </c>
      <c r="R208" s="214">
        <f>Q208*H208</f>
        <v>0.0013000000000000002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181</v>
      </c>
      <c r="AT208" s="216" t="s">
        <v>274</v>
      </c>
      <c r="AU208" s="216" t="s">
        <v>84</v>
      </c>
      <c r="AY208" s="18" t="s">
        <v>135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81</v>
      </c>
      <c r="BK208" s="217">
        <f>ROUND(I208*H208,2)</f>
        <v>0</v>
      </c>
      <c r="BL208" s="18" t="s">
        <v>142</v>
      </c>
      <c r="BM208" s="216" t="s">
        <v>972</v>
      </c>
    </row>
    <row r="209" s="15" customFormat="1">
      <c r="A209" s="15"/>
      <c r="B209" s="255"/>
      <c r="C209" s="256"/>
      <c r="D209" s="218" t="s">
        <v>146</v>
      </c>
      <c r="E209" s="257" t="s">
        <v>21</v>
      </c>
      <c r="F209" s="258" t="s">
        <v>828</v>
      </c>
      <c r="G209" s="256"/>
      <c r="H209" s="257" t="s">
        <v>21</v>
      </c>
      <c r="I209" s="259"/>
      <c r="J209" s="256"/>
      <c r="K209" s="256"/>
      <c r="L209" s="260"/>
      <c r="M209" s="261"/>
      <c r="N209" s="262"/>
      <c r="O209" s="262"/>
      <c r="P209" s="262"/>
      <c r="Q209" s="262"/>
      <c r="R209" s="262"/>
      <c r="S209" s="262"/>
      <c r="T209" s="263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4" t="s">
        <v>146</v>
      </c>
      <c r="AU209" s="264" t="s">
        <v>84</v>
      </c>
      <c r="AV209" s="15" t="s">
        <v>81</v>
      </c>
      <c r="AW209" s="15" t="s">
        <v>34</v>
      </c>
      <c r="AX209" s="15" t="s">
        <v>73</v>
      </c>
      <c r="AY209" s="264" t="s">
        <v>135</v>
      </c>
    </row>
    <row r="210" s="13" customFormat="1">
      <c r="A210" s="13"/>
      <c r="B210" s="223"/>
      <c r="C210" s="224"/>
      <c r="D210" s="218" t="s">
        <v>146</v>
      </c>
      <c r="E210" s="225" t="s">
        <v>21</v>
      </c>
      <c r="F210" s="226" t="s">
        <v>919</v>
      </c>
      <c r="G210" s="224"/>
      <c r="H210" s="227">
        <v>1.2</v>
      </c>
      <c r="I210" s="228"/>
      <c r="J210" s="224"/>
      <c r="K210" s="224"/>
      <c r="L210" s="229"/>
      <c r="M210" s="230"/>
      <c r="N210" s="231"/>
      <c r="O210" s="231"/>
      <c r="P210" s="231"/>
      <c r="Q210" s="231"/>
      <c r="R210" s="231"/>
      <c r="S210" s="231"/>
      <c r="T210" s="23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3" t="s">
        <v>146</v>
      </c>
      <c r="AU210" s="233" t="s">
        <v>84</v>
      </c>
      <c r="AV210" s="13" t="s">
        <v>84</v>
      </c>
      <c r="AW210" s="13" t="s">
        <v>34</v>
      </c>
      <c r="AX210" s="13" t="s">
        <v>73</v>
      </c>
      <c r="AY210" s="233" t="s">
        <v>135</v>
      </c>
    </row>
    <row r="211" s="13" customFormat="1">
      <c r="A211" s="13"/>
      <c r="B211" s="223"/>
      <c r="C211" s="224"/>
      <c r="D211" s="218" t="s">
        <v>146</v>
      </c>
      <c r="E211" s="225" t="s">
        <v>21</v>
      </c>
      <c r="F211" s="226" t="s">
        <v>920</v>
      </c>
      <c r="G211" s="224"/>
      <c r="H211" s="227">
        <v>0.029999999999999999</v>
      </c>
      <c r="I211" s="228"/>
      <c r="J211" s="224"/>
      <c r="K211" s="224"/>
      <c r="L211" s="229"/>
      <c r="M211" s="230"/>
      <c r="N211" s="231"/>
      <c r="O211" s="231"/>
      <c r="P211" s="231"/>
      <c r="Q211" s="231"/>
      <c r="R211" s="231"/>
      <c r="S211" s="231"/>
      <c r="T211" s="23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3" t="s">
        <v>146</v>
      </c>
      <c r="AU211" s="233" t="s">
        <v>84</v>
      </c>
      <c r="AV211" s="13" t="s">
        <v>84</v>
      </c>
      <c r="AW211" s="13" t="s">
        <v>34</v>
      </c>
      <c r="AX211" s="13" t="s">
        <v>73</v>
      </c>
      <c r="AY211" s="233" t="s">
        <v>135</v>
      </c>
    </row>
    <row r="212" s="13" customFormat="1">
      <c r="A212" s="13"/>
      <c r="B212" s="223"/>
      <c r="C212" s="224"/>
      <c r="D212" s="218" t="s">
        <v>146</v>
      </c>
      <c r="E212" s="225" t="s">
        <v>21</v>
      </c>
      <c r="F212" s="226" t="s">
        <v>921</v>
      </c>
      <c r="G212" s="224"/>
      <c r="H212" s="227">
        <v>0.070000000000000007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146</v>
      </c>
      <c r="AU212" s="233" t="s">
        <v>84</v>
      </c>
      <c r="AV212" s="13" t="s">
        <v>84</v>
      </c>
      <c r="AW212" s="13" t="s">
        <v>34</v>
      </c>
      <c r="AX212" s="13" t="s">
        <v>73</v>
      </c>
      <c r="AY212" s="233" t="s">
        <v>135</v>
      </c>
    </row>
    <row r="213" s="14" customFormat="1">
      <c r="A213" s="14"/>
      <c r="B213" s="234"/>
      <c r="C213" s="235"/>
      <c r="D213" s="218" t="s">
        <v>146</v>
      </c>
      <c r="E213" s="236" t="s">
        <v>21</v>
      </c>
      <c r="F213" s="237" t="s">
        <v>148</v>
      </c>
      <c r="G213" s="235"/>
      <c r="H213" s="238">
        <v>1.3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4" t="s">
        <v>146</v>
      </c>
      <c r="AU213" s="244" t="s">
        <v>84</v>
      </c>
      <c r="AV213" s="14" t="s">
        <v>142</v>
      </c>
      <c r="AW213" s="14" t="s">
        <v>34</v>
      </c>
      <c r="AX213" s="14" t="s">
        <v>81</v>
      </c>
      <c r="AY213" s="244" t="s">
        <v>135</v>
      </c>
    </row>
    <row r="214" s="2" customFormat="1">
      <c r="A214" s="39"/>
      <c r="B214" s="40"/>
      <c r="C214" s="205" t="s">
        <v>317</v>
      </c>
      <c r="D214" s="205" t="s">
        <v>137</v>
      </c>
      <c r="E214" s="206" t="s">
        <v>443</v>
      </c>
      <c r="F214" s="207" t="s">
        <v>444</v>
      </c>
      <c r="G214" s="208" t="s">
        <v>445</v>
      </c>
      <c r="H214" s="209">
        <v>0.040000000000000001</v>
      </c>
      <c r="I214" s="210"/>
      <c r="J214" s="211">
        <f>ROUND(I214*H214,2)</f>
        <v>0</v>
      </c>
      <c r="K214" s="207" t="s">
        <v>141</v>
      </c>
      <c r="L214" s="45"/>
      <c r="M214" s="212" t="s">
        <v>21</v>
      </c>
      <c r="N214" s="213" t="s">
        <v>44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142</v>
      </c>
      <c r="AT214" s="216" t="s">
        <v>137</v>
      </c>
      <c r="AU214" s="216" t="s">
        <v>84</v>
      </c>
      <c r="AY214" s="18" t="s">
        <v>135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81</v>
      </c>
      <c r="BK214" s="217">
        <f>ROUND(I214*H214,2)</f>
        <v>0</v>
      </c>
      <c r="BL214" s="18" t="s">
        <v>142</v>
      </c>
      <c r="BM214" s="216" t="s">
        <v>973</v>
      </c>
    </row>
    <row r="215" s="2" customFormat="1">
      <c r="A215" s="39"/>
      <c r="B215" s="40"/>
      <c r="C215" s="41"/>
      <c r="D215" s="218" t="s">
        <v>144</v>
      </c>
      <c r="E215" s="41"/>
      <c r="F215" s="219" t="s">
        <v>447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144</v>
      </c>
      <c r="AU215" s="18" t="s">
        <v>84</v>
      </c>
    </row>
    <row r="216" s="13" customFormat="1">
      <c r="A216" s="13"/>
      <c r="B216" s="223"/>
      <c r="C216" s="224"/>
      <c r="D216" s="218" t="s">
        <v>146</v>
      </c>
      <c r="E216" s="225" t="s">
        <v>21</v>
      </c>
      <c r="F216" s="226" t="s">
        <v>923</v>
      </c>
      <c r="G216" s="224"/>
      <c r="H216" s="227">
        <v>0.040000000000000001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146</v>
      </c>
      <c r="AU216" s="233" t="s">
        <v>84</v>
      </c>
      <c r="AV216" s="13" t="s">
        <v>84</v>
      </c>
      <c r="AW216" s="13" t="s">
        <v>34</v>
      </c>
      <c r="AX216" s="13" t="s">
        <v>73</v>
      </c>
      <c r="AY216" s="233" t="s">
        <v>135</v>
      </c>
    </row>
    <row r="217" s="14" customFormat="1">
      <c r="A217" s="14"/>
      <c r="B217" s="234"/>
      <c r="C217" s="235"/>
      <c r="D217" s="218" t="s">
        <v>146</v>
      </c>
      <c r="E217" s="236" t="s">
        <v>21</v>
      </c>
      <c r="F217" s="237" t="s">
        <v>148</v>
      </c>
      <c r="G217" s="235"/>
      <c r="H217" s="238">
        <v>0.040000000000000001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4" t="s">
        <v>146</v>
      </c>
      <c r="AU217" s="244" t="s">
        <v>84</v>
      </c>
      <c r="AV217" s="14" t="s">
        <v>142</v>
      </c>
      <c r="AW217" s="14" t="s">
        <v>34</v>
      </c>
      <c r="AX217" s="14" t="s">
        <v>81</v>
      </c>
      <c r="AY217" s="244" t="s">
        <v>135</v>
      </c>
    </row>
    <row r="218" s="2" customFormat="1" ht="21.75" customHeight="1">
      <c r="A218" s="39"/>
      <c r="B218" s="40"/>
      <c r="C218" s="245" t="s">
        <v>322</v>
      </c>
      <c r="D218" s="245" t="s">
        <v>274</v>
      </c>
      <c r="E218" s="246" t="s">
        <v>450</v>
      </c>
      <c r="F218" s="247" t="s">
        <v>451</v>
      </c>
      <c r="G218" s="248" t="s">
        <v>277</v>
      </c>
      <c r="H218" s="249">
        <v>1.2</v>
      </c>
      <c r="I218" s="250"/>
      <c r="J218" s="251">
        <f>ROUND(I218*H218,2)</f>
        <v>0</v>
      </c>
      <c r="K218" s="247" t="s">
        <v>21</v>
      </c>
      <c r="L218" s="252"/>
      <c r="M218" s="253" t="s">
        <v>21</v>
      </c>
      <c r="N218" s="254" t="s">
        <v>44</v>
      </c>
      <c r="O218" s="85"/>
      <c r="P218" s="214">
        <f>O218*H218</f>
        <v>0</v>
      </c>
      <c r="Q218" s="214">
        <v>0.001</v>
      </c>
      <c r="R218" s="214">
        <f>Q218*H218</f>
        <v>0.0011999999999999999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181</v>
      </c>
      <c r="AT218" s="216" t="s">
        <v>274</v>
      </c>
      <c r="AU218" s="216" t="s">
        <v>84</v>
      </c>
      <c r="AY218" s="18" t="s">
        <v>135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81</v>
      </c>
      <c r="BK218" s="217">
        <f>ROUND(I218*H218,2)</f>
        <v>0</v>
      </c>
      <c r="BL218" s="18" t="s">
        <v>142</v>
      </c>
      <c r="BM218" s="216" t="s">
        <v>974</v>
      </c>
    </row>
    <row r="219" s="13" customFormat="1">
      <c r="A219" s="13"/>
      <c r="B219" s="223"/>
      <c r="C219" s="224"/>
      <c r="D219" s="218" t="s">
        <v>146</v>
      </c>
      <c r="E219" s="225" t="s">
        <v>21</v>
      </c>
      <c r="F219" s="226" t="s">
        <v>925</v>
      </c>
      <c r="G219" s="224"/>
      <c r="H219" s="227">
        <v>1.2</v>
      </c>
      <c r="I219" s="228"/>
      <c r="J219" s="224"/>
      <c r="K219" s="224"/>
      <c r="L219" s="229"/>
      <c r="M219" s="230"/>
      <c r="N219" s="231"/>
      <c r="O219" s="231"/>
      <c r="P219" s="231"/>
      <c r="Q219" s="231"/>
      <c r="R219" s="231"/>
      <c r="S219" s="231"/>
      <c r="T219" s="23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3" t="s">
        <v>146</v>
      </c>
      <c r="AU219" s="233" t="s">
        <v>84</v>
      </c>
      <c r="AV219" s="13" t="s">
        <v>84</v>
      </c>
      <c r="AW219" s="13" t="s">
        <v>34</v>
      </c>
      <c r="AX219" s="13" t="s">
        <v>73</v>
      </c>
      <c r="AY219" s="233" t="s">
        <v>135</v>
      </c>
    </row>
    <row r="220" s="14" customFormat="1">
      <c r="A220" s="14"/>
      <c r="B220" s="234"/>
      <c r="C220" s="235"/>
      <c r="D220" s="218" t="s">
        <v>146</v>
      </c>
      <c r="E220" s="236" t="s">
        <v>21</v>
      </c>
      <c r="F220" s="237" t="s">
        <v>148</v>
      </c>
      <c r="G220" s="235"/>
      <c r="H220" s="238">
        <v>1.2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4" t="s">
        <v>146</v>
      </c>
      <c r="AU220" s="244" t="s">
        <v>84</v>
      </c>
      <c r="AV220" s="14" t="s">
        <v>142</v>
      </c>
      <c r="AW220" s="14" t="s">
        <v>34</v>
      </c>
      <c r="AX220" s="14" t="s">
        <v>81</v>
      </c>
      <c r="AY220" s="244" t="s">
        <v>135</v>
      </c>
    </row>
    <row r="221" s="2" customFormat="1" ht="21.75" customHeight="1">
      <c r="A221" s="39"/>
      <c r="B221" s="40"/>
      <c r="C221" s="205" t="s">
        <v>327</v>
      </c>
      <c r="D221" s="205" t="s">
        <v>137</v>
      </c>
      <c r="E221" s="206" t="s">
        <v>460</v>
      </c>
      <c r="F221" s="207" t="s">
        <v>461</v>
      </c>
      <c r="G221" s="208" t="s">
        <v>167</v>
      </c>
      <c r="H221" s="209">
        <v>127</v>
      </c>
      <c r="I221" s="210"/>
      <c r="J221" s="211">
        <f>ROUND(I221*H221,2)</f>
        <v>0</v>
      </c>
      <c r="K221" s="207" t="s">
        <v>141</v>
      </c>
      <c r="L221" s="45"/>
      <c r="M221" s="212" t="s">
        <v>21</v>
      </c>
      <c r="N221" s="213" t="s">
        <v>44</v>
      </c>
      <c r="O221" s="85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142</v>
      </c>
      <c r="AT221" s="216" t="s">
        <v>137</v>
      </c>
      <c r="AU221" s="216" t="s">
        <v>84</v>
      </c>
      <c r="AY221" s="18" t="s">
        <v>135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81</v>
      </c>
      <c r="BK221" s="217">
        <f>ROUND(I221*H221,2)</f>
        <v>0</v>
      </c>
      <c r="BL221" s="18" t="s">
        <v>142</v>
      </c>
      <c r="BM221" s="216" t="s">
        <v>462</v>
      </c>
    </row>
    <row r="222" s="2" customFormat="1">
      <c r="A222" s="39"/>
      <c r="B222" s="40"/>
      <c r="C222" s="41"/>
      <c r="D222" s="218" t="s">
        <v>144</v>
      </c>
      <c r="E222" s="41"/>
      <c r="F222" s="219" t="s">
        <v>463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144</v>
      </c>
      <c r="AU222" s="18" t="s">
        <v>84</v>
      </c>
    </row>
    <row r="223" s="13" customFormat="1">
      <c r="A223" s="13"/>
      <c r="B223" s="223"/>
      <c r="C223" s="224"/>
      <c r="D223" s="218" t="s">
        <v>146</v>
      </c>
      <c r="E223" s="225" t="s">
        <v>21</v>
      </c>
      <c r="F223" s="226" t="s">
        <v>778</v>
      </c>
      <c r="G223" s="224"/>
      <c r="H223" s="227">
        <v>77</v>
      </c>
      <c r="I223" s="228"/>
      <c r="J223" s="224"/>
      <c r="K223" s="224"/>
      <c r="L223" s="229"/>
      <c r="M223" s="230"/>
      <c r="N223" s="231"/>
      <c r="O223" s="231"/>
      <c r="P223" s="231"/>
      <c r="Q223" s="231"/>
      <c r="R223" s="231"/>
      <c r="S223" s="231"/>
      <c r="T223" s="23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3" t="s">
        <v>146</v>
      </c>
      <c r="AU223" s="233" t="s">
        <v>84</v>
      </c>
      <c r="AV223" s="13" t="s">
        <v>84</v>
      </c>
      <c r="AW223" s="13" t="s">
        <v>34</v>
      </c>
      <c r="AX223" s="13" t="s">
        <v>73</v>
      </c>
      <c r="AY223" s="233" t="s">
        <v>135</v>
      </c>
    </row>
    <row r="224" s="13" customFormat="1">
      <c r="A224" s="13"/>
      <c r="B224" s="223"/>
      <c r="C224" s="224"/>
      <c r="D224" s="218" t="s">
        <v>146</v>
      </c>
      <c r="E224" s="225" t="s">
        <v>21</v>
      </c>
      <c r="F224" s="226" t="s">
        <v>777</v>
      </c>
      <c r="G224" s="224"/>
      <c r="H224" s="227">
        <v>50</v>
      </c>
      <c r="I224" s="228"/>
      <c r="J224" s="224"/>
      <c r="K224" s="224"/>
      <c r="L224" s="229"/>
      <c r="M224" s="230"/>
      <c r="N224" s="231"/>
      <c r="O224" s="231"/>
      <c r="P224" s="231"/>
      <c r="Q224" s="231"/>
      <c r="R224" s="231"/>
      <c r="S224" s="231"/>
      <c r="T224" s="23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3" t="s">
        <v>146</v>
      </c>
      <c r="AU224" s="233" t="s">
        <v>84</v>
      </c>
      <c r="AV224" s="13" t="s">
        <v>84</v>
      </c>
      <c r="AW224" s="13" t="s">
        <v>34</v>
      </c>
      <c r="AX224" s="13" t="s">
        <v>73</v>
      </c>
      <c r="AY224" s="233" t="s">
        <v>135</v>
      </c>
    </row>
    <row r="225" s="14" customFormat="1">
      <c r="A225" s="14"/>
      <c r="B225" s="234"/>
      <c r="C225" s="235"/>
      <c r="D225" s="218" t="s">
        <v>146</v>
      </c>
      <c r="E225" s="236" t="s">
        <v>21</v>
      </c>
      <c r="F225" s="237" t="s">
        <v>148</v>
      </c>
      <c r="G225" s="235"/>
      <c r="H225" s="238">
        <v>127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4" t="s">
        <v>146</v>
      </c>
      <c r="AU225" s="244" t="s">
        <v>84</v>
      </c>
      <c r="AV225" s="14" t="s">
        <v>142</v>
      </c>
      <c r="AW225" s="14" t="s">
        <v>34</v>
      </c>
      <c r="AX225" s="14" t="s">
        <v>81</v>
      </c>
      <c r="AY225" s="244" t="s">
        <v>135</v>
      </c>
    </row>
    <row r="226" s="2" customFormat="1" ht="16.5" customHeight="1">
      <c r="A226" s="39"/>
      <c r="B226" s="40"/>
      <c r="C226" s="205" t="s">
        <v>332</v>
      </c>
      <c r="D226" s="205" t="s">
        <v>137</v>
      </c>
      <c r="E226" s="206" t="s">
        <v>465</v>
      </c>
      <c r="F226" s="207" t="s">
        <v>466</v>
      </c>
      <c r="G226" s="208" t="s">
        <v>140</v>
      </c>
      <c r="H226" s="209">
        <v>12.5</v>
      </c>
      <c r="I226" s="210"/>
      <c r="J226" s="211">
        <f>ROUND(I226*H226,2)</f>
        <v>0</v>
      </c>
      <c r="K226" s="207" t="s">
        <v>141</v>
      </c>
      <c r="L226" s="45"/>
      <c r="M226" s="212" t="s">
        <v>21</v>
      </c>
      <c r="N226" s="213" t="s">
        <v>44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142</v>
      </c>
      <c r="AT226" s="216" t="s">
        <v>137</v>
      </c>
      <c r="AU226" s="216" t="s">
        <v>84</v>
      </c>
      <c r="AY226" s="18" t="s">
        <v>135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81</v>
      </c>
      <c r="BK226" s="217">
        <f>ROUND(I226*H226,2)</f>
        <v>0</v>
      </c>
      <c r="BL226" s="18" t="s">
        <v>142</v>
      </c>
      <c r="BM226" s="216" t="s">
        <v>975</v>
      </c>
    </row>
    <row r="227" s="2" customFormat="1">
      <c r="A227" s="39"/>
      <c r="B227" s="40"/>
      <c r="C227" s="41"/>
      <c r="D227" s="218" t="s">
        <v>144</v>
      </c>
      <c r="E227" s="41"/>
      <c r="F227" s="219" t="s">
        <v>468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144</v>
      </c>
      <c r="AU227" s="18" t="s">
        <v>84</v>
      </c>
    </row>
    <row r="228" s="13" customFormat="1">
      <c r="A228" s="13"/>
      <c r="B228" s="223"/>
      <c r="C228" s="224"/>
      <c r="D228" s="218" t="s">
        <v>146</v>
      </c>
      <c r="E228" s="225" t="s">
        <v>21</v>
      </c>
      <c r="F228" s="226" t="s">
        <v>927</v>
      </c>
      <c r="G228" s="224"/>
      <c r="H228" s="227">
        <v>5.5</v>
      </c>
      <c r="I228" s="228"/>
      <c r="J228" s="224"/>
      <c r="K228" s="224"/>
      <c r="L228" s="229"/>
      <c r="M228" s="230"/>
      <c r="N228" s="231"/>
      <c r="O228" s="231"/>
      <c r="P228" s="231"/>
      <c r="Q228" s="231"/>
      <c r="R228" s="231"/>
      <c r="S228" s="231"/>
      <c r="T228" s="23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3" t="s">
        <v>146</v>
      </c>
      <c r="AU228" s="233" t="s">
        <v>84</v>
      </c>
      <c r="AV228" s="13" t="s">
        <v>84</v>
      </c>
      <c r="AW228" s="13" t="s">
        <v>34</v>
      </c>
      <c r="AX228" s="13" t="s">
        <v>73</v>
      </c>
      <c r="AY228" s="233" t="s">
        <v>135</v>
      </c>
    </row>
    <row r="229" s="13" customFormat="1">
      <c r="A229" s="13"/>
      <c r="B229" s="223"/>
      <c r="C229" s="224"/>
      <c r="D229" s="218" t="s">
        <v>146</v>
      </c>
      <c r="E229" s="225" t="s">
        <v>21</v>
      </c>
      <c r="F229" s="226" t="s">
        <v>928</v>
      </c>
      <c r="G229" s="224"/>
      <c r="H229" s="227">
        <v>7</v>
      </c>
      <c r="I229" s="228"/>
      <c r="J229" s="224"/>
      <c r="K229" s="224"/>
      <c r="L229" s="229"/>
      <c r="M229" s="230"/>
      <c r="N229" s="231"/>
      <c r="O229" s="231"/>
      <c r="P229" s="231"/>
      <c r="Q229" s="231"/>
      <c r="R229" s="231"/>
      <c r="S229" s="231"/>
      <c r="T229" s="23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3" t="s">
        <v>146</v>
      </c>
      <c r="AU229" s="233" t="s">
        <v>84</v>
      </c>
      <c r="AV229" s="13" t="s">
        <v>84</v>
      </c>
      <c r="AW229" s="13" t="s">
        <v>34</v>
      </c>
      <c r="AX229" s="13" t="s">
        <v>73</v>
      </c>
      <c r="AY229" s="233" t="s">
        <v>135</v>
      </c>
    </row>
    <row r="230" s="14" customFormat="1">
      <c r="A230" s="14"/>
      <c r="B230" s="234"/>
      <c r="C230" s="235"/>
      <c r="D230" s="218" t="s">
        <v>146</v>
      </c>
      <c r="E230" s="236" t="s">
        <v>21</v>
      </c>
      <c r="F230" s="237" t="s">
        <v>148</v>
      </c>
      <c r="G230" s="235"/>
      <c r="H230" s="238">
        <v>12.5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4" t="s">
        <v>146</v>
      </c>
      <c r="AU230" s="244" t="s">
        <v>84</v>
      </c>
      <c r="AV230" s="14" t="s">
        <v>142</v>
      </c>
      <c r="AW230" s="14" t="s">
        <v>34</v>
      </c>
      <c r="AX230" s="14" t="s">
        <v>81</v>
      </c>
      <c r="AY230" s="244" t="s">
        <v>135</v>
      </c>
    </row>
    <row r="231" s="2" customFormat="1" ht="16.5" customHeight="1">
      <c r="A231" s="39"/>
      <c r="B231" s="40"/>
      <c r="C231" s="245" t="s">
        <v>337</v>
      </c>
      <c r="D231" s="245" t="s">
        <v>274</v>
      </c>
      <c r="E231" s="246" t="s">
        <v>472</v>
      </c>
      <c r="F231" s="247" t="s">
        <v>473</v>
      </c>
      <c r="G231" s="248" t="s">
        <v>474</v>
      </c>
      <c r="H231" s="249">
        <v>1.3129999999999999</v>
      </c>
      <c r="I231" s="250"/>
      <c r="J231" s="251">
        <f>ROUND(I231*H231,2)</f>
        <v>0</v>
      </c>
      <c r="K231" s="247" t="s">
        <v>141</v>
      </c>
      <c r="L231" s="252"/>
      <c r="M231" s="253" t="s">
        <v>21</v>
      </c>
      <c r="N231" s="254" t="s">
        <v>44</v>
      </c>
      <c r="O231" s="85"/>
      <c r="P231" s="214">
        <f>O231*H231</f>
        <v>0</v>
      </c>
      <c r="Q231" s="214">
        <v>0.20000000000000001</v>
      </c>
      <c r="R231" s="214">
        <f>Q231*H231</f>
        <v>0.2626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181</v>
      </c>
      <c r="AT231" s="216" t="s">
        <v>274</v>
      </c>
      <c r="AU231" s="216" t="s">
        <v>84</v>
      </c>
      <c r="AY231" s="18" t="s">
        <v>135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81</v>
      </c>
      <c r="BK231" s="217">
        <f>ROUND(I231*H231,2)</f>
        <v>0</v>
      </c>
      <c r="BL231" s="18" t="s">
        <v>142</v>
      </c>
      <c r="BM231" s="216" t="s">
        <v>976</v>
      </c>
    </row>
    <row r="232" s="13" customFormat="1">
      <c r="A232" s="13"/>
      <c r="B232" s="223"/>
      <c r="C232" s="224"/>
      <c r="D232" s="218" t="s">
        <v>146</v>
      </c>
      <c r="E232" s="225" t="s">
        <v>21</v>
      </c>
      <c r="F232" s="226" t="s">
        <v>930</v>
      </c>
      <c r="G232" s="224"/>
      <c r="H232" s="227">
        <v>1.3129999999999999</v>
      </c>
      <c r="I232" s="228"/>
      <c r="J232" s="224"/>
      <c r="K232" s="224"/>
      <c r="L232" s="229"/>
      <c r="M232" s="230"/>
      <c r="N232" s="231"/>
      <c r="O232" s="231"/>
      <c r="P232" s="231"/>
      <c r="Q232" s="231"/>
      <c r="R232" s="231"/>
      <c r="S232" s="231"/>
      <c r="T232" s="23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3" t="s">
        <v>146</v>
      </c>
      <c r="AU232" s="233" t="s">
        <v>84</v>
      </c>
      <c r="AV232" s="13" t="s">
        <v>84</v>
      </c>
      <c r="AW232" s="13" t="s">
        <v>34</v>
      </c>
      <c r="AX232" s="13" t="s">
        <v>73</v>
      </c>
      <c r="AY232" s="233" t="s">
        <v>135</v>
      </c>
    </row>
    <row r="233" s="14" customFormat="1">
      <c r="A233" s="14"/>
      <c r="B233" s="234"/>
      <c r="C233" s="235"/>
      <c r="D233" s="218" t="s">
        <v>146</v>
      </c>
      <c r="E233" s="236" t="s">
        <v>21</v>
      </c>
      <c r="F233" s="237" t="s">
        <v>148</v>
      </c>
      <c r="G233" s="235"/>
      <c r="H233" s="238">
        <v>1.3129999999999999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4" t="s">
        <v>146</v>
      </c>
      <c r="AU233" s="244" t="s">
        <v>84</v>
      </c>
      <c r="AV233" s="14" t="s">
        <v>142</v>
      </c>
      <c r="AW233" s="14" t="s">
        <v>34</v>
      </c>
      <c r="AX233" s="14" t="s">
        <v>81</v>
      </c>
      <c r="AY233" s="244" t="s">
        <v>135</v>
      </c>
    </row>
    <row r="234" s="2" customFormat="1" ht="16.5" customHeight="1">
      <c r="A234" s="39"/>
      <c r="B234" s="40"/>
      <c r="C234" s="205" t="s">
        <v>342</v>
      </c>
      <c r="D234" s="205" t="s">
        <v>137</v>
      </c>
      <c r="E234" s="206" t="s">
        <v>487</v>
      </c>
      <c r="F234" s="207" t="s">
        <v>488</v>
      </c>
      <c r="G234" s="208" t="s">
        <v>474</v>
      </c>
      <c r="H234" s="209">
        <v>6.3499999999999996</v>
      </c>
      <c r="I234" s="210"/>
      <c r="J234" s="211">
        <f>ROUND(I234*H234,2)</f>
        <v>0</v>
      </c>
      <c r="K234" s="207" t="s">
        <v>21</v>
      </c>
      <c r="L234" s="45"/>
      <c r="M234" s="212" t="s">
        <v>21</v>
      </c>
      <c r="N234" s="213" t="s">
        <v>44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142</v>
      </c>
      <c r="AT234" s="216" t="s">
        <v>137</v>
      </c>
      <c r="AU234" s="216" t="s">
        <v>84</v>
      </c>
      <c r="AY234" s="18" t="s">
        <v>135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81</v>
      </c>
      <c r="BK234" s="217">
        <f>ROUND(I234*H234,2)</f>
        <v>0</v>
      </c>
      <c r="BL234" s="18" t="s">
        <v>142</v>
      </c>
      <c r="BM234" s="216" t="s">
        <v>489</v>
      </c>
    </row>
    <row r="235" s="13" customFormat="1">
      <c r="A235" s="13"/>
      <c r="B235" s="223"/>
      <c r="C235" s="224"/>
      <c r="D235" s="218" t="s">
        <v>146</v>
      </c>
      <c r="E235" s="225" t="s">
        <v>21</v>
      </c>
      <c r="F235" s="226" t="s">
        <v>931</v>
      </c>
      <c r="G235" s="224"/>
      <c r="H235" s="227">
        <v>3.8500000000000001</v>
      </c>
      <c r="I235" s="228"/>
      <c r="J235" s="224"/>
      <c r="K235" s="224"/>
      <c r="L235" s="229"/>
      <c r="M235" s="230"/>
      <c r="N235" s="231"/>
      <c r="O235" s="231"/>
      <c r="P235" s="231"/>
      <c r="Q235" s="231"/>
      <c r="R235" s="231"/>
      <c r="S235" s="231"/>
      <c r="T235" s="23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3" t="s">
        <v>146</v>
      </c>
      <c r="AU235" s="233" t="s">
        <v>84</v>
      </c>
      <c r="AV235" s="13" t="s">
        <v>84</v>
      </c>
      <c r="AW235" s="13" t="s">
        <v>34</v>
      </c>
      <c r="AX235" s="13" t="s">
        <v>73</v>
      </c>
      <c r="AY235" s="233" t="s">
        <v>135</v>
      </c>
    </row>
    <row r="236" s="13" customFormat="1">
      <c r="A236" s="13"/>
      <c r="B236" s="223"/>
      <c r="C236" s="224"/>
      <c r="D236" s="218" t="s">
        <v>146</v>
      </c>
      <c r="E236" s="225" t="s">
        <v>21</v>
      </c>
      <c r="F236" s="226" t="s">
        <v>932</v>
      </c>
      <c r="G236" s="224"/>
      <c r="H236" s="227">
        <v>1.25</v>
      </c>
      <c r="I236" s="228"/>
      <c r="J236" s="224"/>
      <c r="K236" s="224"/>
      <c r="L236" s="229"/>
      <c r="M236" s="230"/>
      <c r="N236" s="231"/>
      <c r="O236" s="231"/>
      <c r="P236" s="231"/>
      <c r="Q236" s="231"/>
      <c r="R236" s="231"/>
      <c r="S236" s="231"/>
      <c r="T236" s="23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3" t="s">
        <v>146</v>
      </c>
      <c r="AU236" s="233" t="s">
        <v>84</v>
      </c>
      <c r="AV236" s="13" t="s">
        <v>84</v>
      </c>
      <c r="AW236" s="13" t="s">
        <v>34</v>
      </c>
      <c r="AX236" s="13" t="s">
        <v>73</v>
      </c>
      <c r="AY236" s="233" t="s">
        <v>135</v>
      </c>
    </row>
    <row r="237" s="13" customFormat="1">
      <c r="A237" s="13"/>
      <c r="B237" s="223"/>
      <c r="C237" s="224"/>
      <c r="D237" s="218" t="s">
        <v>146</v>
      </c>
      <c r="E237" s="225" t="s">
        <v>21</v>
      </c>
      <c r="F237" s="226" t="s">
        <v>933</v>
      </c>
      <c r="G237" s="224"/>
      <c r="H237" s="227">
        <v>1.25</v>
      </c>
      <c r="I237" s="228"/>
      <c r="J237" s="224"/>
      <c r="K237" s="224"/>
      <c r="L237" s="229"/>
      <c r="M237" s="230"/>
      <c r="N237" s="231"/>
      <c r="O237" s="231"/>
      <c r="P237" s="231"/>
      <c r="Q237" s="231"/>
      <c r="R237" s="231"/>
      <c r="S237" s="231"/>
      <c r="T237" s="23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3" t="s">
        <v>146</v>
      </c>
      <c r="AU237" s="233" t="s">
        <v>84</v>
      </c>
      <c r="AV237" s="13" t="s">
        <v>84</v>
      </c>
      <c r="AW237" s="13" t="s">
        <v>34</v>
      </c>
      <c r="AX237" s="13" t="s">
        <v>73</v>
      </c>
      <c r="AY237" s="233" t="s">
        <v>135</v>
      </c>
    </row>
    <row r="238" s="14" customFormat="1">
      <c r="A238" s="14"/>
      <c r="B238" s="234"/>
      <c r="C238" s="235"/>
      <c r="D238" s="218" t="s">
        <v>146</v>
      </c>
      <c r="E238" s="236" t="s">
        <v>21</v>
      </c>
      <c r="F238" s="237" t="s">
        <v>148</v>
      </c>
      <c r="G238" s="235"/>
      <c r="H238" s="238">
        <v>6.3499999999999996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4" t="s">
        <v>146</v>
      </c>
      <c r="AU238" s="244" t="s">
        <v>84</v>
      </c>
      <c r="AV238" s="14" t="s">
        <v>142</v>
      </c>
      <c r="AW238" s="14" t="s">
        <v>34</v>
      </c>
      <c r="AX238" s="14" t="s">
        <v>81</v>
      </c>
      <c r="AY238" s="244" t="s">
        <v>135</v>
      </c>
    </row>
    <row r="239" s="2" customFormat="1" ht="16.5" customHeight="1">
      <c r="A239" s="39"/>
      <c r="B239" s="40"/>
      <c r="C239" s="205" t="s">
        <v>347</v>
      </c>
      <c r="D239" s="205" t="s">
        <v>137</v>
      </c>
      <c r="E239" s="206" t="s">
        <v>679</v>
      </c>
      <c r="F239" s="207" t="s">
        <v>680</v>
      </c>
      <c r="G239" s="208" t="s">
        <v>140</v>
      </c>
      <c r="H239" s="209">
        <v>127</v>
      </c>
      <c r="I239" s="210"/>
      <c r="J239" s="211">
        <f>ROUND(I239*H239,2)</f>
        <v>0</v>
      </c>
      <c r="K239" s="207" t="s">
        <v>141</v>
      </c>
      <c r="L239" s="45"/>
      <c r="M239" s="212" t="s">
        <v>21</v>
      </c>
      <c r="N239" s="213" t="s">
        <v>44</v>
      </c>
      <c r="O239" s="85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142</v>
      </c>
      <c r="AT239" s="216" t="s">
        <v>137</v>
      </c>
      <c r="AU239" s="216" t="s">
        <v>84</v>
      </c>
      <c r="AY239" s="18" t="s">
        <v>135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81</v>
      </c>
      <c r="BK239" s="217">
        <f>ROUND(I239*H239,2)</f>
        <v>0</v>
      </c>
      <c r="BL239" s="18" t="s">
        <v>142</v>
      </c>
      <c r="BM239" s="216" t="s">
        <v>681</v>
      </c>
    </row>
    <row r="240" s="2" customFormat="1">
      <c r="A240" s="39"/>
      <c r="B240" s="40"/>
      <c r="C240" s="41"/>
      <c r="D240" s="218" t="s">
        <v>144</v>
      </c>
      <c r="E240" s="41"/>
      <c r="F240" s="219" t="s">
        <v>682</v>
      </c>
      <c r="G240" s="41"/>
      <c r="H240" s="41"/>
      <c r="I240" s="220"/>
      <c r="J240" s="41"/>
      <c r="K240" s="41"/>
      <c r="L240" s="45"/>
      <c r="M240" s="221"/>
      <c r="N240" s="222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144</v>
      </c>
      <c r="AU240" s="18" t="s">
        <v>84</v>
      </c>
    </row>
    <row r="241" s="13" customFormat="1">
      <c r="A241" s="13"/>
      <c r="B241" s="223"/>
      <c r="C241" s="224"/>
      <c r="D241" s="218" t="s">
        <v>146</v>
      </c>
      <c r="E241" s="225" t="s">
        <v>21</v>
      </c>
      <c r="F241" s="226" t="s">
        <v>934</v>
      </c>
      <c r="G241" s="224"/>
      <c r="H241" s="227">
        <v>77</v>
      </c>
      <c r="I241" s="228"/>
      <c r="J241" s="224"/>
      <c r="K241" s="224"/>
      <c r="L241" s="229"/>
      <c r="M241" s="230"/>
      <c r="N241" s="231"/>
      <c r="O241" s="231"/>
      <c r="P241" s="231"/>
      <c r="Q241" s="231"/>
      <c r="R241" s="231"/>
      <c r="S241" s="231"/>
      <c r="T241" s="23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3" t="s">
        <v>146</v>
      </c>
      <c r="AU241" s="233" t="s">
        <v>84</v>
      </c>
      <c r="AV241" s="13" t="s">
        <v>84</v>
      </c>
      <c r="AW241" s="13" t="s">
        <v>34</v>
      </c>
      <c r="AX241" s="13" t="s">
        <v>73</v>
      </c>
      <c r="AY241" s="233" t="s">
        <v>135</v>
      </c>
    </row>
    <row r="242" s="13" customFormat="1">
      <c r="A242" s="13"/>
      <c r="B242" s="223"/>
      <c r="C242" s="224"/>
      <c r="D242" s="218" t="s">
        <v>146</v>
      </c>
      <c r="E242" s="225" t="s">
        <v>21</v>
      </c>
      <c r="F242" s="226" t="s">
        <v>935</v>
      </c>
      <c r="G242" s="224"/>
      <c r="H242" s="227">
        <v>50</v>
      </c>
      <c r="I242" s="228"/>
      <c r="J242" s="224"/>
      <c r="K242" s="224"/>
      <c r="L242" s="229"/>
      <c r="M242" s="230"/>
      <c r="N242" s="231"/>
      <c r="O242" s="231"/>
      <c r="P242" s="231"/>
      <c r="Q242" s="231"/>
      <c r="R242" s="231"/>
      <c r="S242" s="231"/>
      <c r="T242" s="23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3" t="s">
        <v>146</v>
      </c>
      <c r="AU242" s="233" t="s">
        <v>84</v>
      </c>
      <c r="AV242" s="13" t="s">
        <v>84</v>
      </c>
      <c r="AW242" s="13" t="s">
        <v>34</v>
      </c>
      <c r="AX242" s="13" t="s">
        <v>73</v>
      </c>
      <c r="AY242" s="233" t="s">
        <v>135</v>
      </c>
    </row>
    <row r="243" s="14" customFormat="1">
      <c r="A243" s="14"/>
      <c r="B243" s="234"/>
      <c r="C243" s="235"/>
      <c r="D243" s="218" t="s">
        <v>146</v>
      </c>
      <c r="E243" s="236" t="s">
        <v>21</v>
      </c>
      <c r="F243" s="237" t="s">
        <v>148</v>
      </c>
      <c r="G243" s="235"/>
      <c r="H243" s="238">
        <v>127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4" t="s">
        <v>146</v>
      </c>
      <c r="AU243" s="244" t="s">
        <v>84</v>
      </c>
      <c r="AV243" s="14" t="s">
        <v>142</v>
      </c>
      <c r="AW243" s="14" t="s">
        <v>34</v>
      </c>
      <c r="AX243" s="14" t="s">
        <v>81</v>
      </c>
      <c r="AY243" s="244" t="s">
        <v>135</v>
      </c>
    </row>
    <row r="244" s="2" customFormat="1" ht="16.5" customHeight="1">
      <c r="A244" s="39"/>
      <c r="B244" s="40"/>
      <c r="C244" s="205" t="s">
        <v>352</v>
      </c>
      <c r="D244" s="205" t="s">
        <v>137</v>
      </c>
      <c r="E244" s="206" t="s">
        <v>685</v>
      </c>
      <c r="F244" s="207" t="s">
        <v>686</v>
      </c>
      <c r="G244" s="208" t="s">
        <v>140</v>
      </c>
      <c r="H244" s="209">
        <v>125</v>
      </c>
      <c r="I244" s="210"/>
      <c r="J244" s="211">
        <f>ROUND(I244*H244,2)</f>
        <v>0</v>
      </c>
      <c r="K244" s="207" t="s">
        <v>141</v>
      </c>
      <c r="L244" s="45"/>
      <c r="M244" s="212" t="s">
        <v>21</v>
      </c>
      <c r="N244" s="213" t="s">
        <v>44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142</v>
      </c>
      <c r="AT244" s="216" t="s">
        <v>137</v>
      </c>
      <c r="AU244" s="216" t="s">
        <v>84</v>
      </c>
      <c r="AY244" s="18" t="s">
        <v>135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81</v>
      </c>
      <c r="BK244" s="217">
        <f>ROUND(I244*H244,2)</f>
        <v>0</v>
      </c>
      <c r="BL244" s="18" t="s">
        <v>142</v>
      </c>
      <c r="BM244" s="216" t="s">
        <v>687</v>
      </c>
    </row>
    <row r="245" s="2" customFormat="1">
      <c r="A245" s="39"/>
      <c r="B245" s="40"/>
      <c r="C245" s="41"/>
      <c r="D245" s="218" t="s">
        <v>144</v>
      </c>
      <c r="E245" s="41"/>
      <c r="F245" s="219" t="s">
        <v>682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144</v>
      </c>
      <c r="AU245" s="18" t="s">
        <v>84</v>
      </c>
    </row>
    <row r="246" s="13" customFormat="1">
      <c r="A246" s="13"/>
      <c r="B246" s="223"/>
      <c r="C246" s="224"/>
      <c r="D246" s="218" t="s">
        <v>146</v>
      </c>
      <c r="E246" s="225" t="s">
        <v>21</v>
      </c>
      <c r="F246" s="226" t="s">
        <v>936</v>
      </c>
      <c r="G246" s="224"/>
      <c r="H246" s="227">
        <v>125</v>
      </c>
      <c r="I246" s="228"/>
      <c r="J246" s="224"/>
      <c r="K246" s="224"/>
      <c r="L246" s="229"/>
      <c r="M246" s="230"/>
      <c r="N246" s="231"/>
      <c r="O246" s="231"/>
      <c r="P246" s="231"/>
      <c r="Q246" s="231"/>
      <c r="R246" s="231"/>
      <c r="S246" s="231"/>
      <c r="T246" s="23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3" t="s">
        <v>146</v>
      </c>
      <c r="AU246" s="233" t="s">
        <v>84</v>
      </c>
      <c r="AV246" s="13" t="s">
        <v>84</v>
      </c>
      <c r="AW246" s="13" t="s">
        <v>34</v>
      </c>
      <c r="AX246" s="13" t="s">
        <v>73</v>
      </c>
      <c r="AY246" s="233" t="s">
        <v>135</v>
      </c>
    </row>
    <row r="247" s="14" customFormat="1">
      <c r="A247" s="14"/>
      <c r="B247" s="234"/>
      <c r="C247" s="235"/>
      <c r="D247" s="218" t="s">
        <v>146</v>
      </c>
      <c r="E247" s="236" t="s">
        <v>21</v>
      </c>
      <c r="F247" s="237" t="s">
        <v>148</v>
      </c>
      <c r="G247" s="235"/>
      <c r="H247" s="238">
        <v>125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4" t="s">
        <v>146</v>
      </c>
      <c r="AU247" s="244" t="s">
        <v>84</v>
      </c>
      <c r="AV247" s="14" t="s">
        <v>142</v>
      </c>
      <c r="AW247" s="14" t="s">
        <v>34</v>
      </c>
      <c r="AX247" s="14" t="s">
        <v>81</v>
      </c>
      <c r="AY247" s="244" t="s">
        <v>135</v>
      </c>
    </row>
    <row r="248" s="2" customFormat="1" ht="16.5" customHeight="1">
      <c r="A248" s="39"/>
      <c r="B248" s="40"/>
      <c r="C248" s="205" t="s">
        <v>357</v>
      </c>
      <c r="D248" s="205" t="s">
        <v>137</v>
      </c>
      <c r="E248" s="206" t="s">
        <v>502</v>
      </c>
      <c r="F248" s="207" t="s">
        <v>503</v>
      </c>
      <c r="G248" s="208" t="s">
        <v>474</v>
      </c>
      <c r="H248" s="209">
        <v>6.3499999999999996</v>
      </c>
      <c r="I248" s="210"/>
      <c r="J248" s="211">
        <f>ROUND(I248*H248,2)</f>
        <v>0</v>
      </c>
      <c r="K248" s="207" t="s">
        <v>141</v>
      </c>
      <c r="L248" s="45"/>
      <c r="M248" s="212" t="s">
        <v>21</v>
      </c>
      <c r="N248" s="213" t="s">
        <v>44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142</v>
      </c>
      <c r="AT248" s="216" t="s">
        <v>137</v>
      </c>
      <c r="AU248" s="216" t="s">
        <v>84</v>
      </c>
      <c r="AY248" s="18" t="s">
        <v>135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81</v>
      </c>
      <c r="BK248" s="217">
        <f>ROUND(I248*H248,2)</f>
        <v>0</v>
      </c>
      <c r="BL248" s="18" t="s">
        <v>142</v>
      </c>
      <c r="BM248" s="216" t="s">
        <v>504</v>
      </c>
    </row>
    <row r="249" s="2" customFormat="1">
      <c r="A249" s="39"/>
      <c r="B249" s="40"/>
      <c r="C249" s="41"/>
      <c r="D249" s="218" t="s">
        <v>144</v>
      </c>
      <c r="E249" s="41"/>
      <c r="F249" s="219" t="s">
        <v>505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144</v>
      </c>
      <c r="AU249" s="18" t="s">
        <v>84</v>
      </c>
    </row>
    <row r="250" s="13" customFormat="1">
      <c r="A250" s="13"/>
      <c r="B250" s="223"/>
      <c r="C250" s="224"/>
      <c r="D250" s="218" t="s">
        <v>146</v>
      </c>
      <c r="E250" s="225" t="s">
        <v>21</v>
      </c>
      <c r="F250" s="226" t="s">
        <v>937</v>
      </c>
      <c r="G250" s="224"/>
      <c r="H250" s="227">
        <v>6.3499999999999996</v>
      </c>
      <c r="I250" s="228"/>
      <c r="J250" s="224"/>
      <c r="K250" s="224"/>
      <c r="L250" s="229"/>
      <c r="M250" s="230"/>
      <c r="N250" s="231"/>
      <c r="O250" s="231"/>
      <c r="P250" s="231"/>
      <c r="Q250" s="231"/>
      <c r="R250" s="231"/>
      <c r="S250" s="231"/>
      <c r="T250" s="23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3" t="s">
        <v>146</v>
      </c>
      <c r="AU250" s="233" t="s">
        <v>84</v>
      </c>
      <c r="AV250" s="13" t="s">
        <v>84</v>
      </c>
      <c r="AW250" s="13" t="s">
        <v>34</v>
      </c>
      <c r="AX250" s="13" t="s">
        <v>73</v>
      </c>
      <c r="AY250" s="233" t="s">
        <v>135</v>
      </c>
    </row>
    <row r="251" s="14" customFormat="1">
      <c r="A251" s="14"/>
      <c r="B251" s="234"/>
      <c r="C251" s="235"/>
      <c r="D251" s="218" t="s">
        <v>146</v>
      </c>
      <c r="E251" s="236" t="s">
        <v>21</v>
      </c>
      <c r="F251" s="237" t="s">
        <v>148</v>
      </c>
      <c r="G251" s="235"/>
      <c r="H251" s="238">
        <v>6.3499999999999996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4" t="s">
        <v>146</v>
      </c>
      <c r="AU251" s="244" t="s">
        <v>84</v>
      </c>
      <c r="AV251" s="14" t="s">
        <v>142</v>
      </c>
      <c r="AW251" s="14" t="s">
        <v>34</v>
      </c>
      <c r="AX251" s="14" t="s">
        <v>81</v>
      </c>
      <c r="AY251" s="244" t="s">
        <v>135</v>
      </c>
    </row>
    <row r="252" s="2" customFormat="1" ht="16.5" customHeight="1">
      <c r="A252" s="39"/>
      <c r="B252" s="40"/>
      <c r="C252" s="205" t="s">
        <v>362</v>
      </c>
      <c r="D252" s="205" t="s">
        <v>137</v>
      </c>
      <c r="E252" s="206" t="s">
        <v>508</v>
      </c>
      <c r="F252" s="207" t="s">
        <v>509</v>
      </c>
      <c r="G252" s="208" t="s">
        <v>474</v>
      </c>
      <c r="H252" s="209">
        <v>57.149999999999999</v>
      </c>
      <c r="I252" s="210"/>
      <c r="J252" s="211">
        <f>ROUND(I252*H252,2)</f>
        <v>0</v>
      </c>
      <c r="K252" s="207" t="s">
        <v>141</v>
      </c>
      <c r="L252" s="45"/>
      <c r="M252" s="212" t="s">
        <v>21</v>
      </c>
      <c r="N252" s="213" t="s">
        <v>44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142</v>
      </c>
      <c r="AT252" s="216" t="s">
        <v>137</v>
      </c>
      <c r="AU252" s="216" t="s">
        <v>84</v>
      </c>
      <c r="AY252" s="18" t="s">
        <v>135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81</v>
      </c>
      <c r="BK252" s="217">
        <f>ROUND(I252*H252,2)</f>
        <v>0</v>
      </c>
      <c r="BL252" s="18" t="s">
        <v>142</v>
      </c>
      <c r="BM252" s="216" t="s">
        <v>510</v>
      </c>
    </row>
    <row r="253" s="2" customFormat="1">
      <c r="A253" s="39"/>
      <c r="B253" s="40"/>
      <c r="C253" s="41"/>
      <c r="D253" s="218" t="s">
        <v>144</v>
      </c>
      <c r="E253" s="41"/>
      <c r="F253" s="219" t="s">
        <v>505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144</v>
      </c>
      <c r="AU253" s="18" t="s">
        <v>84</v>
      </c>
    </row>
    <row r="254" s="13" customFormat="1">
      <c r="A254" s="13"/>
      <c r="B254" s="223"/>
      <c r="C254" s="224"/>
      <c r="D254" s="218" t="s">
        <v>146</v>
      </c>
      <c r="E254" s="225" t="s">
        <v>21</v>
      </c>
      <c r="F254" s="226" t="s">
        <v>938</v>
      </c>
      <c r="G254" s="224"/>
      <c r="H254" s="227">
        <v>57.149999999999999</v>
      </c>
      <c r="I254" s="228"/>
      <c r="J254" s="224"/>
      <c r="K254" s="224"/>
      <c r="L254" s="229"/>
      <c r="M254" s="230"/>
      <c r="N254" s="231"/>
      <c r="O254" s="231"/>
      <c r="P254" s="231"/>
      <c r="Q254" s="231"/>
      <c r="R254" s="231"/>
      <c r="S254" s="231"/>
      <c r="T254" s="23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3" t="s">
        <v>146</v>
      </c>
      <c r="AU254" s="233" t="s">
        <v>84</v>
      </c>
      <c r="AV254" s="13" t="s">
        <v>84</v>
      </c>
      <c r="AW254" s="13" t="s">
        <v>34</v>
      </c>
      <c r="AX254" s="13" t="s">
        <v>73</v>
      </c>
      <c r="AY254" s="233" t="s">
        <v>135</v>
      </c>
    </row>
    <row r="255" s="14" customFormat="1">
      <c r="A255" s="14"/>
      <c r="B255" s="234"/>
      <c r="C255" s="235"/>
      <c r="D255" s="218" t="s">
        <v>146</v>
      </c>
      <c r="E255" s="236" t="s">
        <v>21</v>
      </c>
      <c r="F255" s="237" t="s">
        <v>148</v>
      </c>
      <c r="G255" s="235"/>
      <c r="H255" s="238">
        <v>57.149999999999999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4" t="s">
        <v>146</v>
      </c>
      <c r="AU255" s="244" t="s">
        <v>84</v>
      </c>
      <c r="AV255" s="14" t="s">
        <v>142</v>
      </c>
      <c r="AW255" s="14" t="s">
        <v>34</v>
      </c>
      <c r="AX255" s="14" t="s">
        <v>81</v>
      </c>
      <c r="AY255" s="244" t="s">
        <v>135</v>
      </c>
    </row>
    <row r="256" s="12" customFormat="1" ht="22.8" customHeight="1">
      <c r="A256" s="12"/>
      <c r="B256" s="189"/>
      <c r="C256" s="190"/>
      <c r="D256" s="191" t="s">
        <v>72</v>
      </c>
      <c r="E256" s="203" t="s">
        <v>558</v>
      </c>
      <c r="F256" s="203" t="s">
        <v>559</v>
      </c>
      <c r="G256" s="190"/>
      <c r="H256" s="190"/>
      <c r="I256" s="193"/>
      <c r="J256" s="204">
        <f>BK256</f>
        <v>0</v>
      </c>
      <c r="K256" s="190"/>
      <c r="L256" s="195"/>
      <c r="M256" s="196"/>
      <c r="N256" s="197"/>
      <c r="O256" s="197"/>
      <c r="P256" s="198">
        <f>SUM(P257:P265)</f>
        <v>0</v>
      </c>
      <c r="Q256" s="197"/>
      <c r="R256" s="198">
        <f>SUM(R257:R265)</f>
        <v>0</v>
      </c>
      <c r="S256" s="197"/>
      <c r="T256" s="199">
        <f>SUM(T257:T265)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0" t="s">
        <v>81</v>
      </c>
      <c r="AT256" s="201" t="s">
        <v>72</v>
      </c>
      <c r="AU256" s="201" t="s">
        <v>81</v>
      </c>
      <c r="AY256" s="200" t="s">
        <v>135</v>
      </c>
      <c r="BK256" s="202">
        <f>SUM(BK257:BK265)</f>
        <v>0</v>
      </c>
    </row>
    <row r="257" s="2" customFormat="1">
      <c r="A257" s="39"/>
      <c r="B257" s="40"/>
      <c r="C257" s="205" t="s">
        <v>366</v>
      </c>
      <c r="D257" s="205" t="s">
        <v>137</v>
      </c>
      <c r="E257" s="206" t="s">
        <v>561</v>
      </c>
      <c r="F257" s="207" t="s">
        <v>562</v>
      </c>
      <c r="G257" s="208" t="s">
        <v>563</v>
      </c>
      <c r="H257" s="209">
        <v>0.40200000000000002</v>
      </c>
      <c r="I257" s="210"/>
      <c r="J257" s="211">
        <f>ROUND(I257*H257,2)</f>
        <v>0</v>
      </c>
      <c r="K257" s="207" t="s">
        <v>141</v>
      </c>
      <c r="L257" s="45"/>
      <c r="M257" s="212" t="s">
        <v>21</v>
      </c>
      <c r="N257" s="213" t="s">
        <v>44</v>
      </c>
      <c r="O257" s="85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142</v>
      </c>
      <c r="AT257" s="216" t="s">
        <v>137</v>
      </c>
      <c r="AU257" s="216" t="s">
        <v>84</v>
      </c>
      <c r="AY257" s="18" t="s">
        <v>135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81</v>
      </c>
      <c r="BK257" s="217">
        <f>ROUND(I257*H257,2)</f>
        <v>0</v>
      </c>
      <c r="BL257" s="18" t="s">
        <v>142</v>
      </c>
      <c r="BM257" s="216" t="s">
        <v>977</v>
      </c>
    </row>
    <row r="258" s="2" customFormat="1">
      <c r="A258" s="39"/>
      <c r="B258" s="40"/>
      <c r="C258" s="41"/>
      <c r="D258" s="218" t="s">
        <v>144</v>
      </c>
      <c r="E258" s="41"/>
      <c r="F258" s="219" t="s">
        <v>565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144</v>
      </c>
      <c r="AU258" s="18" t="s">
        <v>84</v>
      </c>
    </row>
    <row r="259" s="13" customFormat="1">
      <c r="A259" s="13"/>
      <c r="B259" s="223"/>
      <c r="C259" s="224"/>
      <c r="D259" s="218" t="s">
        <v>146</v>
      </c>
      <c r="E259" s="225" t="s">
        <v>21</v>
      </c>
      <c r="F259" s="226" t="s">
        <v>939</v>
      </c>
      <c r="G259" s="224"/>
      <c r="H259" s="227">
        <v>0.40200000000000002</v>
      </c>
      <c r="I259" s="228"/>
      <c r="J259" s="224"/>
      <c r="K259" s="224"/>
      <c r="L259" s="229"/>
      <c r="M259" s="230"/>
      <c r="N259" s="231"/>
      <c r="O259" s="231"/>
      <c r="P259" s="231"/>
      <c r="Q259" s="231"/>
      <c r="R259" s="231"/>
      <c r="S259" s="231"/>
      <c r="T259" s="23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3" t="s">
        <v>146</v>
      </c>
      <c r="AU259" s="233" t="s">
        <v>84</v>
      </c>
      <c r="AV259" s="13" t="s">
        <v>84</v>
      </c>
      <c r="AW259" s="13" t="s">
        <v>34</v>
      </c>
      <c r="AX259" s="13" t="s">
        <v>73</v>
      </c>
      <c r="AY259" s="233" t="s">
        <v>135</v>
      </c>
    </row>
    <row r="260" s="14" customFormat="1">
      <c r="A260" s="14"/>
      <c r="B260" s="234"/>
      <c r="C260" s="235"/>
      <c r="D260" s="218" t="s">
        <v>146</v>
      </c>
      <c r="E260" s="236" t="s">
        <v>21</v>
      </c>
      <c r="F260" s="237" t="s">
        <v>148</v>
      </c>
      <c r="G260" s="235"/>
      <c r="H260" s="238">
        <v>0.40200000000000002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4" t="s">
        <v>146</v>
      </c>
      <c r="AU260" s="244" t="s">
        <v>84</v>
      </c>
      <c r="AV260" s="14" t="s">
        <v>142</v>
      </c>
      <c r="AW260" s="14" t="s">
        <v>34</v>
      </c>
      <c r="AX260" s="14" t="s">
        <v>81</v>
      </c>
      <c r="AY260" s="244" t="s">
        <v>135</v>
      </c>
    </row>
    <row r="261" s="2" customFormat="1">
      <c r="A261" s="39"/>
      <c r="B261" s="40"/>
      <c r="C261" s="205" t="s">
        <v>372</v>
      </c>
      <c r="D261" s="205" t="s">
        <v>137</v>
      </c>
      <c r="E261" s="206" t="s">
        <v>569</v>
      </c>
      <c r="F261" s="207" t="s">
        <v>570</v>
      </c>
      <c r="G261" s="208" t="s">
        <v>563</v>
      </c>
      <c r="H261" s="209">
        <v>3.6400000000000001</v>
      </c>
      <c r="I261" s="210"/>
      <c r="J261" s="211">
        <f>ROUND(I261*H261,2)</f>
        <v>0</v>
      </c>
      <c r="K261" s="207" t="s">
        <v>141</v>
      </c>
      <c r="L261" s="45"/>
      <c r="M261" s="212" t="s">
        <v>21</v>
      </c>
      <c r="N261" s="213" t="s">
        <v>44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142</v>
      </c>
      <c r="AT261" s="216" t="s">
        <v>137</v>
      </c>
      <c r="AU261" s="216" t="s">
        <v>84</v>
      </c>
      <c r="AY261" s="18" t="s">
        <v>135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81</v>
      </c>
      <c r="BK261" s="217">
        <f>ROUND(I261*H261,2)</f>
        <v>0</v>
      </c>
      <c r="BL261" s="18" t="s">
        <v>142</v>
      </c>
      <c r="BM261" s="216" t="s">
        <v>978</v>
      </c>
    </row>
    <row r="262" s="2" customFormat="1">
      <c r="A262" s="39"/>
      <c r="B262" s="40"/>
      <c r="C262" s="41"/>
      <c r="D262" s="218" t="s">
        <v>144</v>
      </c>
      <c r="E262" s="41"/>
      <c r="F262" s="219" t="s">
        <v>572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144</v>
      </c>
      <c r="AU262" s="18" t="s">
        <v>84</v>
      </c>
    </row>
    <row r="263" s="15" customFormat="1">
      <c r="A263" s="15"/>
      <c r="B263" s="255"/>
      <c r="C263" s="256"/>
      <c r="D263" s="218" t="s">
        <v>146</v>
      </c>
      <c r="E263" s="257" t="s">
        <v>21</v>
      </c>
      <c r="F263" s="258" t="s">
        <v>573</v>
      </c>
      <c r="G263" s="256"/>
      <c r="H263" s="257" t="s">
        <v>21</v>
      </c>
      <c r="I263" s="259"/>
      <c r="J263" s="256"/>
      <c r="K263" s="256"/>
      <c r="L263" s="260"/>
      <c r="M263" s="261"/>
      <c r="N263" s="262"/>
      <c r="O263" s="262"/>
      <c r="P263" s="262"/>
      <c r="Q263" s="262"/>
      <c r="R263" s="262"/>
      <c r="S263" s="262"/>
      <c r="T263" s="26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4" t="s">
        <v>146</v>
      </c>
      <c r="AU263" s="264" t="s">
        <v>84</v>
      </c>
      <c r="AV263" s="15" t="s">
        <v>81</v>
      </c>
      <c r="AW263" s="15" t="s">
        <v>34</v>
      </c>
      <c r="AX263" s="15" t="s">
        <v>73</v>
      </c>
      <c r="AY263" s="264" t="s">
        <v>135</v>
      </c>
    </row>
    <row r="264" s="13" customFormat="1">
      <c r="A264" s="13"/>
      <c r="B264" s="223"/>
      <c r="C264" s="224"/>
      <c r="D264" s="218" t="s">
        <v>146</v>
      </c>
      <c r="E264" s="225" t="s">
        <v>21</v>
      </c>
      <c r="F264" s="226" t="s">
        <v>941</v>
      </c>
      <c r="G264" s="224"/>
      <c r="H264" s="227">
        <v>3.6400000000000001</v>
      </c>
      <c r="I264" s="228"/>
      <c r="J264" s="224"/>
      <c r="K264" s="224"/>
      <c r="L264" s="229"/>
      <c r="M264" s="230"/>
      <c r="N264" s="231"/>
      <c r="O264" s="231"/>
      <c r="P264" s="231"/>
      <c r="Q264" s="231"/>
      <c r="R264" s="231"/>
      <c r="S264" s="231"/>
      <c r="T264" s="23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3" t="s">
        <v>146</v>
      </c>
      <c r="AU264" s="233" t="s">
        <v>84</v>
      </c>
      <c r="AV264" s="13" t="s">
        <v>84</v>
      </c>
      <c r="AW264" s="13" t="s">
        <v>34</v>
      </c>
      <c r="AX264" s="13" t="s">
        <v>73</v>
      </c>
      <c r="AY264" s="233" t="s">
        <v>135</v>
      </c>
    </row>
    <row r="265" s="14" customFormat="1">
      <c r="A265" s="14"/>
      <c r="B265" s="234"/>
      <c r="C265" s="235"/>
      <c r="D265" s="218" t="s">
        <v>146</v>
      </c>
      <c r="E265" s="236" t="s">
        <v>21</v>
      </c>
      <c r="F265" s="237" t="s">
        <v>148</v>
      </c>
      <c r="G265" s="235"/>
      <c r="H265" s="238">
        <v>3.6400000000000001</v>
      </c>
      <c r="I265" s="239"/>
      <c r="J265" s="235"/>
      <c r="K265" s="235"/>
      <c r="L265" s="240"/>
      <c r="M265" s="265"/>
      <c r="N265" s="266"/>
      <c r="O265" s="266"/>
      <c r="P265" s="266"/>
      <c r="Q265" s="266"/>
      <c r="R265" s="266"/>
      <c r="S265" s="266"/>
      <c r="T265" s="26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4" t="s">
        <v>146</v>
      </c>
      <c r="AU265" s="244" t="s">
        <v>84</v>
      </c>
      <c r="AV265" s="14" t="s">
        <v>142</v>
      </c>
      <c r="AW265" s="14" t="s">
        <v>34</v>
      </c>
      <c r="AX265" s="14" t="s">
        <v>81</v>
      </c>
      <c r="AY265" s="244" t="s">
        <v>135</v>
      </c>
    </row>
    <row r="266" s="2" customFormat="1" ht="6.96" customHeight="1">
      <c r="A266" s="39"/>
      <c r="B266" s="60"/>
      <c r="C266" s="61"/>
      <c r="D266" s="61"/>
      <c r="E266" s="61"/>
      <c r="F266" s="61"/>
      <c r="G266" s="61"/>
      <c r="H266" s="61"/>
      <c r="I266" s="61"/>
      <c r="J266" s="61"/>
      <c r="K266" s="61"/>
      <c r="L266" s="45"/>
      <c r="M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</row>
  </sheetData>
  <sheetProtection sheet="1" autoFilter="0" formatColumns="0" formatRows="0" objects="1" scenarios="1" spinCount="100000" saltValue="TdiMzWSLA52X4QtH7q26pzyoiDZJHIFZ4OkdRpy/YbKb19DR7dQry9lxSx8UNCUNQR2rq3BuM+GvlM7NpsZoWA==" hashValue="6H4C0ULxnPzrlsvAHeBRyTmBSZ3P7tyFu3ivs0tPipUPppCihDYMsK88+7hmjSo3XV/VLC12IAIFTOzfVdTQ+w==" algorithmName="SHA-512" password="CC35"/>
  <autoFilter ref="C81:K26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106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Interakční prvek IP1 a krajinná zeleň KZ1 k.ú.Kouty u Poděbrad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107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979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83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732</v>
      </c>
      <c r="G12" s="39"/>
      <c r="H12" s="39"/>
      <c r="I12" s="133" t="s">
        <v>24</v>
      </c>
      <c r="J12" s="138" t="str">
        <f>'Rekapitulace stavby'!AN8</f>
        <v>30. 7. 2021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">
        <v>21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29</v>
      </c>
      <c r="J21" s="137" t="s">
        <v>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ROUND((SUM(BE82:BE136)),  2)</f>
        <v>0</v>
      </c>
      <c r="G33" s="39"/>
      <c r="H33" s="39"/>
      <c r="I33" s="149">
        <v>0.20999999999999999</v>
      </c>
      <c r="J33" s="148">
        <f>ROUND(((SUM(BE82:BE136))*I33),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ROUND((SUM(BF82:BF136)),  2)</f>
        <v>0</v>
      </c>
      <c r="G34" s="39"/>
      <c r="H34" s="39"/>
      <c r="I34" s="149">
        <v>0.14999999999999999</v>
      </c>
      <c r="J34" s="148">
        <f>ROUND(((SUM(BF82:BF136))*I34),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ROUND((SUM(BG82:BG136)),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ROUND((SUM(BH82:BH136)),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ROUND((SUM(BI82:BI136)),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Interakční prvek IP1 a krajinná zeleň KZ1 k.ú.Kouty u Poděbrad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107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802.3 - Krajinná zeleň KZ1 - Následná péče o výsadby a trávník 3.rok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Polní cesta VC4</v>
      </c>
      <c r="G52" s="41"/>
      <c r="H52" s="41"/>
      <c r="I52" s="33" t="s">
        <v>24</v>
      </c>
      <c r="J52" s="73" t="str">
        <f>IF(J12="","",J12)</f>
        <v>30. 7. 2021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ČR-SPÚ,Krajský pozemkový úřad pro Středočeský kraj</v>
      </c>
      <c r="G54" s="41"/>
      <c r="H54" s="41"/>
      <c r="I54" s="33" t="s">
        <v>32</v>
      </c>
      <c r="J54" s="37" t="str">
        <f>E21</f>
        <v>VDI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Ing.Baladová Z.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111</v>
      </c>
      <c r="D57" s="163"/>
      <c r="E57" s="163"/>
      <c r="F57" s="163"/>
      <c r="G57" s="163"/>
      <c r="H57" s="163"/>
      <c r="I57" s="163"/>
      <c r="J57" s="164" t="s">
        <v>112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113</v>
      </c>
    </row>
    <row r="60" s="9" customFormat="1" ht="24.96" customHeight="1">
      <c r="A60" s="9"/>
      <c r="B60" s="166"/>
      <c r="C60" s="167"/>
      <c r="D60" s="168" t="s">
        <v>114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115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117</v>
      </c>
      <c r="E62" s="175"/>
      <c r="F62" s="175"/>
      <c r="G62" s="175"/>
      <c r="H62" s="175"/>
      <c r="I62" s="175"/>
      <c r="J62" s="176">
        <f>J127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121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Interakční prvek IP1 a krajinná zeleň KZ1 k.ú.Kouty u Poděbrad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107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802.3 - Krajinná zeleň KZ1 - Následná péče o výsadby a trávník 3.rok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22</v>
      </c>
      <c r="D76" s="41"/>
      <c r="E76" s="41"/>
      <c r="F76" s="28" t="str">
        <f>F12</f>
        <v>Polní cesta VC4</v>
      </c>
      <c r="G76" s="41"/>
      <c r="H76" s="41"/>
      <c r="I76" s="33" t="s">
        <v>24</v>
      </c>
      <c r="J76" s="73" t="str">
        <f>IF(J12="","",J12)</f>
        <v>30. 7. 2021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26</v>
      </c>
      <c r="D78" s="41"/>
      <c r="E78" s="41"/>
      <c r="F78" s="28" t="str">
        <f>E15</f>
        <v>ČR-SPÚ,Krajský pozemkový úřad pro Středočeský kraj</v>
      </c>
      <c r="G78" s="41"/>
      <c r="H78" s="41"/>
      <c r="I78" s="33" t="s">
        <v>32</v>
      </c>
      <c r="J78" s="37" t="str">
        <f>E21</f>
        <v>VDI Projekt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30</v>
      </c>
      <c r="D79" s="41"/>
      <c r="E79" s="41"/>
      <c r="F79" s="28" t="str">
        <f>IF(E18="","",E18)</f>
        <v>Vyplň údaj</v>
      </c>
      <c r="G79" s="41"/>
      <c r="H79" s="41"/>
      <c r="I79" s="33" t="s">
        <v>35</v>
      </c>
      <c r="J79" s="37" t="str">
        <f>E24</f>
        <v>Ing.Baladová Z.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122</v>
      </c>
      <c r="D81" s="181" t="s">
        <v>58</v>
      </c>
      <c r="E81" s="181" t="s">
        <v>54</v>
      </c>
      <c r="F81" s="181" t="s">
        <v>55</v>
      </c>
      <c r="G81" s="181" t="s">
        <v>123</v>
      </c>
      <c r="H81" s="181" t="s">
        <v>124</v>
      </c>
      <c r="I81" s="181" t="s">
        <v>125</v>
      </c>
      <c r="J81" s="181" t="s">
        <v>112</v>
      </c>
      <c r="K81" s="182" t="s">
        <v>126</v>
      </c>
      <c r="L81" s="183"/>
      <c r="M81" s="93" t="s">
        <v>21</v>
      </c>
      <c r="N81" s="94" t="s">
        <v>43</v>
      </c>
      <c r="O81" s="94" t="s">
        <v>127</v>
      </c>
      <c r="P81" s="94" t="s">
        <v>128</v>
      </c>
      <c r="Q81" s="94" t="s">
        <v>129</v>
      </c>
      <c r="R81" s="94" t="s">
        <v>130</v>
      </c>
      <c r="S81" s="94" t="s">
        <v>131</v>
      </c>
      <c r="T81" s="95" t="s">
        <v>132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133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0.0126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72</v>
      </c>
      <c r="AU82" s="18" t="s">
        <v>113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72</v>
      </c>
      <c r="E83" s="192" t="s">
        <v>134</v>
      </c>
      <c r="F83" s="192" t="s">
        <v>134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P84+P127</f>
        <v>0</v>
      </c>
      <c r="Q83" s="197"/>
      <c r="R83" s="198">
        <f>R84+R127</f>
        <v>0.0126</v>
      </c>
      <c r="S83" s="197"/>
      <c r="T83" s="199">
        <f>T84+T127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73</v>
      </c>
      <c r="AY83" s="200" t="s">
        <v>135</v>
      </c>
      <c r="BK83" s="202">
        <f>BK84+BK127</f>
        <v>0</v>
      </c>
    </row>
    <row r="84" s="12" customFormat="1" ht="22.8" customHeight="1">
      <c r="A84" s="12"/>
      <c r="B84" s="189"/>
      <c r="C84" s="190"/>
      <c r="D84" s="191" t="s">
        <v>72</v>
      </c>
      <c r="E84" s="203" t="s">
        <v>81</v>
      </c>
      <c r="F84" s="203" t="s">
        <v>136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SUM(P85:P126)</f>
        <v>0</v>
      </c>
      <c r="Q84" s="197"/>
      <c r="R84" s="198">
        <f>SUM(R85:R126)</f>
        <v>0.0126</v>
      </c>
      <c r="S84" s="197"/>
      <c r="T84" s="199">
        <f>SUM(T85:T126)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81</v>
      </c>
      <c r="AT84" s="201" t="s">
        <v>72</v>
      </c>
      <c r="AU84" s="201" t="s">
        <v>81</v>
      </c>
      <c r="AY84" s="200" t="s">
        <v>135</v>
      </c>
      <c r="BK84" s="202">
        <f>SUM(BK85:BK126)</f>
        <v>0</v>
      </c>
    </row>
    <row r="85" s="2" customFormat="1" ht="16.5" customHeight="1">
      <c r="A85" s="39"/>
      <c r="B85" s="40"/>
      <c r="C85" s="205" t="s">
        <v>81</v>
      </c>
      <c r="D85" s="205" t="s">
        <v>137</v>
      </c>
      <c r="E85" s="206" t="s">
        <v>138</v>
      </c>
      <c r="F85" s="207" t="s">
        <v>139</v>
      </c>
      <c r="G85" s="208" t="s">
        <v>140</v>
      </c>
      <c r="H85" s="209">
        <v>10400</v>
      </c>
      <c r="I85" s="210"/>
      <c r="J85" s="211">
        <f>ROUND(I85*H85,2)</f>
        <v>0</v>
      </c>
      <c r="K85" s="207" t="s">
        <v>141</v>
      </c>
      <c r="L85" s="45"/>
      <c r="M85" s="212" t="s">
        <v>21</v>
      </c>
      <c r="N85" s="213" t="s">
        <v>44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142</v>
      </c>
      <c r="AT85" s="216" t="s">
        <v>137</v>
      </c>
      <c r="AU85" s="216" t="s">
        <v>84</v>
      </c>
      <c r="AY85" s="18" t="s">
        <v>135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81</v>
      </c>
      <c r="BK85" s="217">
        <f>ROUND(I85*H85,2)</f>
        <v>0</v>
      </c>
      <c r="BL85" s="18" t="s">
        <v>142</v>
      </c>
      <c r="BM85" s="216" t="s">
        <v>143</v>
      </c>
    </row>
    <row r="86" s="2" customFormat="1">
      <c r="A86" s="39"/>
      <c r="B86" s="40"/>
      <c r="C86" s="41"/>
      <c r="D86" s="218" t="s">
        <v>144</v>
      </c>
      <c r="E86" s="41"/>
      <c r="F86" s="219" t="s">
        <v>145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144</v>
      </c>
      <c r="AU86" s="18" t="s">
        <v>84</v>
      </c>
    </row>
    <row r="87" s="13" customFormat="1">
      <c r="A87" s="13"/>
      <c r="B87" s="223"/>
      <c r="C87" s="224"/>
      <c r="D87" s="218" t="s">
        <v>146</v>
      </c>
      <c r="E87" s="225" t="s">
        <v>21</v>
      </c>
      <c r="F87" s="226" t="s">
        <v>866</v>
      </c>
      <c r="G87" s="224"/>
      <c r="H87" s="227">
        <v>10148</v>
      </c>
      <c r="I87" s="228"/>
      <c r="J87" s="224"/>
      <c r="K87" s="224"/>
      <c r="L87" s="229"/>
      <c r="M87" s="230"/>
      <c r="N87" s="231"/>
      <c r="O87" s="231"/>
      <c r="P87" s="231"/>
      <c r="Q87" s="231"/>
      <c r="R87" s="231"/>
      <c r="S87" s="231"/>
      <c r="T87" s="232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3" t="s">
        <v>146</v>
      </c>
      <c r="AU87" s="233" t="s">
        <v>84</v>
      </c>
      <c r="AV87" s="13" t="s">
        <v>84</v>
      </c>
      <c r="AW87" s="13" t="s">
        <v>34</v>
      </c>
      <c r="AX87" s="13" t="s">
        <v>73</v>
      </c>
      <c r="AY87" s="233" t="s">
        <v>135</v>
      </c>
    </row>
    <row r="88" s="13" customFormat="1">
      <c r="A88" s="13"/>
      <c r="B88" s="223"/>
      <c r="C88" s="224"/>
      <c r="D88" s="218" t="s">
        <v>146</v>
      </c>
      <c r="E88" s="225" t="s">
        <v>21</v>
      </c>
      <c r="F88" s="226" t="s">
        <v>867</v>
      </c>
      <c r="G88" s="224"/>
      <c r="H88" s="227">
        <v>252</v>
      </c>
      <c r="I88" s="228"/>
      <c r="J88" s="224"/>
      <c r="K88" s="224"/>
      <c r="L88" s="229"/>
      <c r="M88" s="230"/>
      <c r="N88" s="231"/>
      <c r="O88" s="231"/>
      <c r="P88" s="231"/>
      <c r="Q88" s="231"/>
      <c r="R88" s="231"/>
      <c r="S88" s="231"/>
      <c r="T88" s="23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3" t="s">
        <v>146</v>
      </c>
      <c r="AU88" s="233" t="s">
        <v>84</v>
      </c>
      <c r="AV88" s="13" t="s">
        <v>84</v>
      </c>
      <c r="AW88" s="13" t="s">
        <v>34</v>
      </c>
      <c r="AX88" s="13" t="s">
        <v>73</v>
      </c>
      <c r="AY88" s="233" t="s">
        <v>135</v>
      </c>
    </row>
    <row r="89" s="14" customFormat="1">
      <c r="A89" s="14"/>
      <c r="B89" s="234"/>
      <c r="C89" s="235"/>
      <c r="D89" s="218" t="s">
        <v>146</v>
      </c>
      <c r="E89" s="236" t="s">
        <v>21</v>
      </c>
      <c r="F89" s="237" t="s">
        <v>148</v>
      </c>
      <c r="G89" s="235"/>
      <c r="H89" s="238">
        <v>10400</v>
      </c>
      <c r="I89" s="239"/>
      <c r="J89" s="235"/>
      <c r="K89" s="235"/>
      <c r="L89" s="240"/>
      <c r="M89" s="241"/>
      <c r="N89" s="242"/>
      <c r="O89" s="242"/>
      <c r="P89" s="242"/>
      <c r="Q89" s="242"/>
      <c r="R89" s="242"/>
      <c r="S89" s="242"/>
      <c r="T89" s="243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4" t="s">
        <v>146</v>
      </c>
      <c r="AU89" s="244" t="s">
        <v>84</v>
      </c>
      <c r="AV89" s="14" t="s">
        <v>142</v>
      </c>
      <c r="AW89" s="14" t="s">
        <v>34</v>
      </c>
      <c r="AX89" s="14" t="s">
        <v>81</v>
      </c>
      <c r="AY89" s="244" t="s">
        <v>135</v>
      </c>
    </row>
    <row r="90" s="2" customFormat="1" ht="16.5" customHeight="1">
      <c r="A90" s="39"/>
      <c r="B90" s="40"/>
      <c r="C90" s="205" t="s">
        <v>84</v>
      </c>
      <c r="D90" s="205" t="s">
        <v>137</v>
      </c>
      <c r="E90" s="206" t="s">
        <v>637</v>
      </c>
      <c r="F90" s="207" t="s">
        <v>638</v>
      </c>
      <c r="G90" s="208" t="s">
        <v>167</v>
      </c>
      <c r="H90" s="209">
        <v>252</v>
      </c>
      <c r="I90" s="210"/>
      <c r="J90" s="211">
        <f>ROUND(I90*H90,2)</f>
        <v>0</v>
      </c>
      <c r="K90" s="207" t="s">
        <v>21</v>
      </c>
      <c r="L90" s="45"/>
      <c r="M90" s="212" t="s">
        <v>21</v>
      </c>
      <c r="N90" s="213" t="s">
        <v>44</v>
      </c>
      <c r="O90" s="85"/>
      <c r="P90" s="214">
        <f>O90*H90</f>
        <v>0</v>
      </c>
      <c r="Q90" s="214">
        <v>5.0000000000000002E-05</v>
      </c>
      <c r="R90" s="214">
        <f>Q90*H90</f>
        <v>0.0126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142</v>
      </c>
      <c r="AT90" s="216" t="s">
        <v>137</v>
      </c>
      <c r="AU90" s="216" t="s">
        <v>84</v>
      </c>
      <c r="AY90" s="18" t="s">
        <v>135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81</v>
      </c>
      <c r="BK90" s="217">
        <f>ROUND(I90*H90,2)</f>
        <v>0</v>
      </c>
      <c r="BL90" s="18" t="s">
        <v>142</v>
      </c>
      <c r="BM90" s="216" t="s">
        <v>639</v>
      </c>
    </row>
    <row r="91" s="2" customFormat="1">
      <c r="A91" s="39"/>
      <c r="B91" s="40"/>
      <c r="C91" s="41"/>
      <c r="D91" s="218" t="s">
        <v>144</v>
      </c>
      <c r="E91" s="41"/>
      <c r="F91" s="219" t="s">
        <v>370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144</v>
      </c>
      <c r="AU91" s="18" t="s">
        <v>84</v>
      </c>
    </row>
    <row r="92" s="13" customFormat="1">
      <c r="A92" s="13"/>
      <c r="B92" s="223"/>
      <c r="C92" s="224"/>
      <c r="D92" s="218" t="s">
        <v>146</v>
      </c>
      <c r="E92" s="225" t="s">
        <v>21</v>
      </c>
      <c r="F92" s="226" t="s">
        <v>898</v>
      </c>
      <c r="G92" s="224"/>
      <c r="H92" s="227">
        <v>252</v>
      </c>
      <c r="I92" s="228"/>
      <c r="J92" s="224"/>
      <c r="K92" s="224"/>
      <c r="L92" s="229"/>
      <c r="M92" s="230"/>
      <c r="N92" s="231"/>
      <c r="O92" s="231"/>
      <c r="P92" s="231"/>
      <c r="Q92" s="231"/>
      <c r="R92" s="231"/>
      <c r="S92" s="231"/>
      <c r="T92" s="23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3" t="s">
        <v>146</v>
      </c>
      <c r="AU92" s="233" t="s">
        <v>84</v>
      </c>
      <c r="AV92" s="13" t="s">
        <v>84</v>
      </c>
      <c r="AW92" s="13" t="s">
        <v>34</v>
      </c>
      <c r="AX92" s="13" t="s">
        <v>73</v>
      </c>
      <c r="AY92" s="233" t="s">
        <v>135</v>
      </c>
    </row>
    <row r="93" s="14" customFormat="1">
      <c r="A93" s="14"/>
      <c r="B93" s="234"/>
      <c r="C93" s="235"/>
      <c r="D93" s="218" t="s">
        <v>146</v>
      </c>
      <c r="E93" s="236" t="s">
        <v>21</v>
      </c>
      <c r="F93" s="237" t="s">
        <v>148</v>
      </c>
      <c r="G93" s="235"/>
      <c r="H93" s="238">
        <v>252</v>
      </c>
      <c r="I93" s="239"/>
      <c r="J93" s="235"/>
      <c r="K93" s="235"/>
      <c r="L93" s="240"/>
      <c r="M93" s="241"/>
      <c r="N93" s="242"/>
      <c r="O93" s="242"/>
      <c r="P93" s="242"/>
      <c r="Q93" s="242"/>
      <c r="R93" s="242"/>
      <c r="S93" s="242"/>
      <c r="T93" s="24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4" t="s">
        <v>146</v>
      </c>
      <c r="AU93" s="244" t="s">
        <v>84</v>
      </c>
      <c r="AV93" s="14" t="s">
        <v>142</v>
      </c>
      <c r="AW93" s="14" t="s">
        <v>34</v>
      </c>
      <c r="AX93" s="14" t="s">
        <v>81</v>
      </c>
      <c r="AY93" s="244" t="s">
        <v>135</v>
      </c>
    </row>
    <row r="94" s="2" customFormat="1" ht="16.5" customHeight="1">
      <c r="A94" s="39"/>
      <c r="B94" s="40"/>
      <c r="C94" s="205" t="s">
        <v>153</v>
      </c>
      <c r="D94" s="205" t="s">
        <v>137</v>
      </c>
      <c r="E94" s="206" t="s">
        <v>651</v>
      </c>
      <c r="F94" s="207" t="s">
        <v>652</v>
      </c>
      <c r="G94" s="208" t="s">
        <v>167</v>
      </c>
      <c r="H94" s="209">
        <v>105</v>
      </c>
      <c r="I94" s="210"/>
      <c r="J94" s="211">
        <f>ROUND(I94*H94,2)</f>
        <v>0</v>
      </c>
      <c r="K94" s="207" t="s">
        <v>141</v>
      </c>
      <c r="L94" s="45"/>
      <c r="M94" s="212" t="s">
        <v>21</v>
      </c>
      <c r="N94" s="213" t="s">
        <v>44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142</v>
      </c>
      <c r="AT94" s="216" t="s">
        <v>137</v>
      </c>
      <c r="AU94" s="216" t="s">
        <v>84</v>
      </c>
      <c r="AY94" s="18" t="s">
        <v>135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81</v>
      </c>
      <c r="BK94" s="217">
        <f>ROUND(I94*H94,2)</f>
        <v>0</v>
      </c>
      <c r="BL94" s="18" t="s">
        <v>142</v>
      </c>
      <c r="BM94" s="216" t="s">
        <v>653</v>
      </c>
    </row>
    <row r="95" s="2" customFormat="1">
      <c r="A95" s="39"/>
      <c r="B95" s="40"/>
      <c r="C95" s="41"/>
      <c r="D95" s="218" t="s">
        <v>144</v>
      </c>
      <c r="E95" s="41"/>
      <c r="F95" s="219" t="s">
        <v>654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144</v>
      </c>
      <c r="AU95" s="18" t="s">
        <v>84</v>
      </c>
    </row>
    <row r="96" s="13" customFormat="1">
      <c r="A96" s="13"/>
      <c r="B96" s="223"/>
      <c r="C96" s="224"/>
      <c r="D96" s="218" t="s">
        <v>146</v>
      </c>
      <c r="E96" s="225" t="s">
        <v>21</v>
      </c>
      <c r="F96" s="226" t="s">
        <v>907</v>
      </c>
      <c r="G96" s="224"/>
      <c r="H96" s="227">
        <v>105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146</v>
      </c>
      <c r="AU96" s="233" t="s">
        <v>84</v>
      </c>
      <c r="AV96" s="13" t="s">
        <v>84</v>
      </c>
      <c r="AW96" s="13" t="s">
        <v>34</v>
      </c>
      <c r="AX96" s="13" t="s">
        <v>73</v>
      </c>
      <c r="AY96" s="233" t="s">
        <v>135</v>
      </c>
    </row>
    <row r="97" s="14" customFormat="1">
      <c r="A97" s="14"/>
      <c r="B97" s="234"/>
      <c r="C97" s="235"/>
      <c r="D97" s="218" t="s">
        <v>146</v>
      </c>
      <c r="E97" s="236" t="s">
        <v>21</v>
      </c>
      <c r="F97" s="237" t="s">
        <v>148</v>
      </c>
      <c r="G97" s="235"/>
      <c r="H97" s="238">
        <v>105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146</v>
      </c>
      <c r="AU97" s="244" t="s">
        <v>84</v>
      </c>
      <c r="AV97" s="14" t="s">
        <v>142</v>
      </c>
      <c r="AW97" s="14" t="s">
        <v>34</v>
      </c>
      <c r="AX97" s="14" t="s">
        <v>81</v>
      </c>
      <c r="AY97" s="244" t="s">
        <v>135</v>
      </c>
    </row>
    <row r="98" s="2" customFormat="1" ht="16.5" customHeight="1">
      <c r="A98" s="39"/>
      <c r="B98" s="40"/>
      <c r="C98" s="205" t="s">
        <v>142</v>
      </c>
      <c r="D98" s="205" t="s">
        <v>137</v>
      </c>
      <c r="E98" s="206" t="s">
        <v>908</v>
      </c>
      <c r="F98" s="207" t="s">
        <v>909</v>
      </c>
      <c r="G98" s="208" t="s">
        <v>167</v>
      </c>
      <c r="H98" s="209">
        <v>20</v>
      </c>
      <c r="I98" s="210"/>
      <c r="J98" s="211">
        <f>ROUND(I98*H98,2)</f>
        <v>0</v>
      </c>
      <c r="K98" s="207" t="s">
        <v>141</v>
      </c>
      <c r="L98" s="45"/>
      <c r="M98" s="212" t="s">
        <v>21</v>
      </c>
      <c r="N98" s="213" t="s">
        <v>44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142</v>
      </c>
      <c r="AT98" s="216" t="s">
        <v>137</v>
      </c>
      <c r="AU98" s="216" t="s">
        <v>84</v>
      </c>
      <c r="AY98" s="18" t="s">
        <v>135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142</v>
      </c>
      <c r="BM98" s="216" t="s">
        <v>910</v>
      </c>
    </row>
    <row r="99" s="2" customFormat="1">
      <c r="A99" s="39"/>
      <c r="B99" s="40"/>
      <c r="C99" s="41"/>
      <c r="D99" s="218" t="s">
        <v>144</v>
      </c>
      <c r="E99" s="41"/>
      <c r="F99" s="219" t="s">
        <v>654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144</v>
      </c>
      <c r="AU99" s="18" t="s">
        <v>84</v>
      </c>
    </row>
    <row r="100" s="2" customFormat="1" ht="21.75" customHeight="1">
      <c r="A100" s="39"/>
      <c r="B100" s="40"/>
      <c r="C100" s="205" t="s">
        <v>164</v>
      </c>
      <c r="D100" s="205" t="s">
        <v>137</v>
      </c>
      <c r="E100" s="206" t="s">
        <v>460</v>
      </c>
      <c r="F100" s="207" t="s">
        <v>461</v>
      </c>
      <c r="G100" s="208" t="s">
        <v>167</v>
      </c>
      <c r="H100" s="209">
        <v>127</v>
      </c>
      <c r="I100" s="210"/>
      <c r="J100" s="211">
        <f>ROUND(I100*H100,2)</f>
        <v>0</v>
      </c>
      <c r="K100" s="207" t="s">
        <v>141</v>
      </c>
      <c r="L100" s="45"/>
      <c r="M100" s="212" t="s">
        <v>21</v>
      </c>
      <c r="N100" s="213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142</v>
      </c>
      <c r="AT100" s="216" t="s">
        <v>137</v>
      </c>
      <c r="AU100" s="216" t="s">
        <v>84</v>
      </c>
      <c r="AY100" s="18" t="s">
        <v>135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142</v>
      </c>
      <c r="BM100" s="216" t="s">
        <v>462</v>
      </c>
    </row>
    <row r="101" s="2" customFormat="1">
      <c r="A101" s="39"/>
      <c r="B101" s="40"/>
      <c r="C101" s="41"/>
      <c r="D101" s="218" t="s">
        <v>144</v>
      </c>
      <c r="E101" s="41"/>
      <c r="F101" s="219" t="s">
        <v>463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144</v>
      </c>
      <c r="AU101" s="18" t="s">
        <v>84</v>
      </c>
    </row>
    <row r="102" s="13" customFormat="1">
      <c r="A102" s="13"/>
      <c r="B102" s="223"/>
      <c r="C102" s="224"/>
      <c r="D102" s="218" t="s">
        <v>146</v>
      </c>
      <c r="E102" s="225" t="s">
        <v>21</v>
      </c>
      <c r="F102" s="226" t="s">
        <v>778</v>
      </c>
      <c r="G102" s="224"/>
      <c r="H102" s="227">
        <v>77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146</v>
      </c>
      <c r="AU102" s="233" t="s">
        <v>84</v>
      </c>
      <c r="AV102" s="13" t="s">
        <v>84</v>
      </c>
      <c r="AW102" s="13" t="s">
        <v>34</v>
      </c>
      <c r="AX102" s="13" t="s">
        <v>73</v>
      </c>
      <c r="AY102" s="233" t="s">
        <v>135</v>
      </c>
    </row>
    <row r="103" s="13" customFormat="1">
      <c r="A103" s="13"/>
      <c r="B103" s="223"/>
      <c r="C103" s="224"/>
      <c r="D103" s="218" t="s">
        <v>146</v>
      </c>
      <c r="E103" s="225" t="s">
        <v>21</v>
      </c>
      <c r="F103" s="226" t="s">
        <v>777</v>
      </c>
      <c r="G103" s="224"/>
      <c r="H103" s="227">
        <v>50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146</v>
      </c>
      <c r="AU103" s="233" t="s">
        <v>84</v>
      </c>
      <c r="AV103" s="13" t="s">
        <v>84</v>
      </c>
      <c r="AW103" s="13" t="s">
        <v>34</v>
      </c>
      <c r="AX103" s="13" t="s">
        <v>73</v>
      </c>
      <c r="AY103" s="233" t="s">
        <v>135</v>
      </c>
    </row>
    <row r="104" s="14" customFormat="1">
      <c r="A104" s="14"/>
      <c r="B104" s="234"/>
      <c r="C104" s="235"/>
      <c r="D104" s="218" t="s">
        <v>146</v>
      </c>
      <c r="E104" s="236" t="s">
        <v>21</v>
      </c>
      <c r="F104" s="237" t="s">
        <v>148</v>
      </c>
      <c r="G104" s="235"/>
      <c r="H104" s="238">
        <v>127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146</v>
      </c>
      <c r="AU104" s="244" t="s">
        <v>84</v>
      </c>
      <c r="AV104" s="14" t="s">
        <v>142</v>
      </c>
      <c r="AW104" s="14" t="s">
        <v>34</v>
      </c>
      <c r="AX104" s="14" t="s">
        <v>81</v>
      </c>
      <c r="AY104" s="244" t="s">
        <v>135</v>
      </c>
    </row>
    <row r="105" s="2" customFormat="1" ht="16.5" customHeight="1">
      <c r="A105" s="39"/>
      <c r="B105" s="40"/>
      <c r="C105" s="205" t="s">
        <v>171</v>
      </c>
      <c r="D105" s="205" t="s">
        <v>137</v>
      </c>
      <c r="E105" s="206" t="s">
        <v>487</v>
      </c>
      <c r="F105" s="207" t="s">
        <v>488</v>
      </c>
      <c r="G105" s="208" t="s">
        <v>474</v>
      </c>
      <c r="H105" s="209">
        <v>6.3499999999999996</v>
      </c>
      <c r="I105" s="210"/>
      <c r="J105" s="211">
        <f>ROUND(I105*H105,2)</f>
        <v>0</v>
      </c>
      <c r="K105" s="207" t="s">
        <v>21</v>
      </c>
      <c r="L105" s="45"/>
      <c r="M105" s="212" t="s">
        <v>21</v>
      </c>
      <c r="N105" s="213" t="s">
        <v>44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142</v>
      </c>
      <c r="AT105" s="216" t="s">
        <v>137</v>
      </c>
      <c r="AU105" s="216" t="s">
        <v>84</v>
      </c>
      <c r="AY105" s="18" t="s">
        <v>135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81</v>
      </c>
      <c r="BK105" s="217">
        <f>ROUND(I105*H105,2)</f>
        <v>0</v>
      </c>
      <c r="BL105" s="18" t="s">
        <v>142</v>
      </c>
      <c r="BM105" s="216" t="s">
        <v>489</v>
      </c>
    </row>
    <row r="106" s="13" customFormat="1">
      <c r="A106" s="13"/>
      <c r="B106" s="223"/>
      <c r="C106" s="224"/>
      <c r="D106" s="218" t="s">
        <v>146</v>
      </c>
      <c r="E106" s="225" t="s">
        <v>21</v>
      </c>
      <c r="F106" s="226" t="s">
        <v>931</v>
      </c>
      <c r="G106" s="224"/>
      <c r="H106" s="227">
        <v>3.8500000000000001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146</v>
      </c>
      <c r="AU106" s="233" t="s">
        <v>84</v>
      </c>
      <c r="AV106" s="13" t="s">
        <v>84</v>
      </c>
      <c r="AW106" s="13" t="s">
        <v>34</v>
      </c>
      <c r="AX106" s="13" t="s">
        <v>73</v>
      </c>
      <c r="AY106" s="233" t="s">
        <v>135</v>
      </c>
    </row>
    <row r="107" s="13" customFormat="1">
      <c r="A107" s="13"/>
      <c r="B107" s="223"/>
      <c r="C107" s="224"/>
      <c r="D107" s="218" t="s">
        <v>146</v>
      </c>
      <c r="E107" s="225" t="s">
        <v>21</v>
      </c>
      <c r="F107" s="226" t="s">
        <v>932</v>
      </c>
      <c r="G107" s="224"/>
      <c r="H107" s="227">
        <v>1.25</v>
      </c>
      <c r="I107" s="228"/>
      <c r="J107" s="224"/>
      <c r="K107" s="224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146</v>
      </c>
      <c r="AU107" s="233" t="s">
        <v>84</v>
      </c>
      <c r="AV107" s="13" t="s">
        <v>84</v>
      </c>
      <c r="AW107" s="13" t="s">
        <v>34</v>
      </c>
      <c r="AX107" s="13" t="s">
        <v>73</v>
      </c>
      <c r="AY107" s="233" t="s">
        <v>135</v>
      </c>
    </row>
    <row r="108" s="13" customFormat="1">
      <c r="A108" s="13"/>
      <c r="B108" s="223"/>
      <c r="C108" s="224"/>
      <c r="D108" s="218" t="s">
        <v>146</v>
      </c>
      <c r="E108" s="225" t="s">
        <v>21</v>
      </c>
      <c r="F108" s="226" t="s">
        <v>933</v>
      </c>
      <c r="G108" s="224"/>
      <c r="H108" s="227">
        <v>1.25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146</v>
      </c>
      <c r="AU108" s="233" t="s">
        <v>84</v>
      </c>
      <c r="AV108" s="13" t="s">
        <v>84</v>
      </c>
      <c r="AW108" s="13" t="s">
        <v>34</v>
      </c>
      <c r="AX108" s="13" t="s">
        <v>73</v>
      </c>
      <c r="AY108" s="233" t="s">
        <v>135</v>
      </c>
    </row>
    <row r="109" s="14" customFormat="1">
      <c r="A109" s="14"/>
      <c r="B109" s="234"/>
      <c r="C109" s="235"/>
      <c r="D109" s="218" t="s">
        <v>146</v>
      </c>
      <c r="E109" s="236" t="s">
        <v>21</v>
      </c>
      <c r="F109" s="237" t="s">
        <v>148</v>
      </c>
      <c r="G109" s="235"/>
      <c r="H109" s="238">
        <v>6.3499999999999996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146</v>
      </c>
      <c r="AU109" s="244" t="s">
        <v>84</v>
      </c>
      <c r="AV109" s="14" t="s">
        <v>142</v>
      </c>
      <c r="AW109" s="14" t="s">
        <v>34</v>
      </c>
      <c r="AX109" s="14" t="s">
        <v>81</v>
      </c>
      <c r="AY109" s="244" t="s">
        <v>135</v>
      </c>
    </row>
    <row r="110" s="2" customFormat="1" ht="16.5" customHeight="1">
      <c r="A110" s="39"/>
      <c r="B110" s="40"/>
      <c r="C110" s="205" t="s">
        <v>176</v>
      </c>
      <c r="D110" s="205" t="s">
        <v>137</v>
      </c>
      <c r="E110" s="206" t="s">
        <v>679</v>
      </c>
      <c r="F110" s="207" t="s">
        <v>680</v>
      </c>
      <c r="G110" s="208" t="s">
        <v>140</v>
      </c>
      <c r="H110" s="209">
        <v>127</v>
      </c>
      <c r="I110" s="210"/>
      <c r="J110" s="211">
        <f>ROUND(I110*H110,2)</f>
        <v>0</v>
      </c>
      <c r="K110" s="207" t="s">
        <v>141</v>
      </c>
      <c r="L110" s="45"/>
      <c r="M110" s="212" t="s">
        <v>21</v>
      </c>
      <c r="N110" s="213" t="s">
        <v>44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142</v>
      </c>
      <c r="AT110" s="216" t="s">
        <v>137</v>
      </c>
      <c r="AU110" s="216" t="s">
        <v>84</v>
      </c>
      <c r="AY110" s="18" t="s">
        <v>135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81</v>
      </c>
      <c r="BK110" s="217">
        <f>ROUND(I110*H110,2)</f>
        <v>0</v>
      </c>
      <c r="BL110" s="18" t="s">
        <v>142</v>
      </c>
      <c r="BM110" s="216" t="s">
        <v>681</v>
      </c>
    </row>
    <row r="111" s="2" customFormat="1">
      <c r="A111" s="39"/>
      <c r="B111" s="40"/>
      <c r="C111" s="41"/>
      <c r="D111" s="218" t="s">
        <v>144</v>
      </c>
      <c r="E111" s="41"/>
      <c r="F111" s="219" t="s">
        <v>682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144</v>
      </c>
      <c r="AU111" s="18" t="s">
        <v>84</v>
      </c>
    </row>
    <row r="112" s="13" customFormat="1">
      <c r="A112" s="13"/>
      <c r="B112" s="223"/>
      <c r="C112" s="224"/>
      <c r="D112" s="218" t="s">
        <v>146</v>
      </c>
      <c r="E112" s="225" t="s">
        <v>21</v>
      </c>
      <c r="F112" s="226" t="s">
        <v>934</v>
      </c>
      <c r="G112" s="224"/>
      <c r="H112" s="227">
        <v>77</v>
      </c>
      <c r="I112" s="228"/>
      <c r="J112" s="224"/>
      <c r="K112" s="224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146</v>
      </c>
      <c r="AU112" s="233" t="s">
        <v>84</v>
      </c>
      <c r="AV112" s="13" t="s">
        <v>84</v>
      </c>
      <c r="AW112" s="13" t="s">
        <v>34</v>
      </c>
      <c r="AX112" s="13" t="s">
        <v>73</v>
      </c>
      <c r="AY112" s="233" t="s">
        <v>135</v>
      </c>
    </row>
    <row r="113" s="13" customFormat="1">
      <c r="A113" s="13"/>
      <c r="B113" s="223"/>
      <c r="C113" s="224"/>
      <c r="D113" s="218" t="s">
        <v>146</v>
      </c>
      <c r="E113" s="225" t="s">
        <v>21</v>
      </c>
      <c r="F113" s="226" t="s">
        <v>935</v>
      </c>
      <c r="G113" s="224"/>
      <c r="H113" s="227">
        <v>50</v>
      </c>
      <c r="I113" s="228"/>
      <c r="J113" s="224"/>
      <c r="K113" s="224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146</v>
      </c>
      <c r="AU113" s="233" t="s">
        <v>84</v>
      </c>
      <c r="AV113" s="13" t="s">
        <v>84</v>
      </c>
      <c r="AW113" s="13" t="s">
        <v>34</v>
      </c>
      <c r="AX113" s="13" t="s">
        <v>73</v>
      </c>
      <c r="AY113" s="233" t="s">
        <v>135</v>
      </c>
    </row>
    <row r="114" s="14" customFormat="1">
      <c r="A114" s="14"/>
      <c r="B114" s="234"/>
      <c r="C114" s="235"/>
      <c r="D114" s="218" t="s">
        <v>146</v>
      </c>
      <c r="E114" s="236" t="s">
        <v>21</v>
      </c>
      <c r="F114" s="237" t="s">
        <v>148</v>
      </c>
      <c r="G114" s="235"/>
      <c r="H114" s="238">
        <v>127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4" t="s">
        <v>146</v>
      </c>
      <c r="AU114" s="244" t="s">
        <v>84</v>
      </c>
      <c r="AV114" s="14" t="s">
        <v>142</v>
      </c>
      <c r="AW114" s="14" t="s">
        <v>34</v>
      </c>
      <c r="AX114" s="14" t="s">
        <v>81</v>
      </c>
      <c r="AY114" s="244" t="s">
        <v>135</v>
      </c>
    </row>
    <row r="115" s="2" customFormat="1" ht="16.5" customHeight="1">
      <c r="A115" s="39"/>
      <c r="B115" s="40"/>
      <c r="C115" s="205" t="s">
        <v>181</v>
      </c>
      <c r="D115" s="205" t="s">
        <v>137</v>
      </c>
      <c r="E115" s="206" t="s">
        <v>685</v>
      </c>
      <c r="F115" s="207" t="s">
        <v>686</v>
      </c>
      <c r="G115" s="208" t="s">
        <v>140</v>
      </c>
      <c r="H115" s="209">
        <v>125</v>
      </c>
      <c r="I115" s="210"/>
      <c r="J115" s="211">
        <f>ROUND(I115*H115,2)</f>
        <v>0</v>
      </c>
      <c r="K115" s="207" t="s">
        <v>141</v>
      </c>
      <c r="L115" s="45"/>
      <c r="M115" s="212" t="s">
        <v>21</v>
      </c>
      <c r="N115" s="213" t="s">
        <v>44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142</v>
      </c>
      <c r="AT115" s="216" t="s">
        <v>137</v>
      </c>
      <c r="AU115" s="216" t="s">
        <v>84</v>
      </c>
      <c r="AY115" s="18" t="s">
        <v>135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81</v>
      </c>
      <c r="BK115" s="217">
        <f>ROUND(I115*H115,2)</f>
        <v>0</v>
      </c>
      <c r="BL115" s="18" t="s">
        <v>142</v>
      </c>
      <c r="BM115" s="216" t="s">
        <v>687</v>
      </c>
    </row>
    <row r="116" s="2" customFormat="1">
      <c r="A116" s="39"/>
      <c r="B116" s="40"/>
      <c r="C116" s="41"/>
      <c r="D116" s="218" t="s">
        <v>144</v>
      </c>
      <c r="E116" s="41"/>
      <c r="F116" s="219" t="s">
        <v>682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144</v>
      </c>
      <c r="AU116" s="18" t="s">
        <v>84</v>
      </c>
    </row>
    <row r="117" s="13" customFormat="1">
      <c r="A117" s="13"/>
      <c r="B117" s="223"/>
      <c r="C117" s="224"/>
      <c r="D117" s="218" t="s">
        <v>146</v>
      </c>
      <c r="E117" s="225" t="s">
        <v>21</v>
      </c>
      <c r="F117" s="226" t="s">
        <v>936</v>
      </c>
      <c r="G117" s="224"/>
      <c r="H117" s="227">
        <v>125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146</v>
      </c>
      <c r="AU117" s="233" t="s">
        <v>84</v>
      </c>
      <c r="AV117" s="13" t="s">
        <v>84</v>
      </c>
      <c r="AW117" s="13" t="s">
        <v>34</v>
      </c>
      <c r="AX117" s="13" t="s">
        <v>73</v>
      </c>
      <c r="AY117" s="233" t="s">
        <v>135</v>
      </c>
    </row>
    <row r="118" s="14" customFormat="1">
      <c r="A118" s="14"/>
      <c r="B118" s="234"/>
      <c r="C118" s="235"/>
      <c r="D118" s="218" t="s">
        <v>146</v>
      </c>
      <c r="E118" s="236" t="s">
        <v>21</v>
      </c>
      <c r="F118" s="237" t="s">
        <v>148</v>
      </c>
      <c r="G118" s="235"/>
      <c r="H118" s="238">
        <v>125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146</v>
      </c>
      <c r="AU118" s="244" t="s">
        <v>84</v>
      </c>
      <c r="AV118" s="14" t="s">
        <v>142</v>
      </c>
      <c r="AW118" s="14" t="s">
        <v>34</v>
      </c>
      <c r="AX118" s="14" t="s">
        <v>81</v>
      </c>
      <c r="AY118" s="244" t="s">
        <v>135</v>
      </c>
    </row>
    <row r="119" s="2" customFormat="1" ht="16.5" customHeight="1">
      <c r="A119" s="39"/>
      <c r="B119" s="40"/>
      <c r="C119" s="205" t="s">
        <v>187</v>
      </c>
      <c r="D119" s="205" t="s">
        <v>137</v>
      </c>
      <c r="E119" s="206" t="s">
        <v>502</v>
      </c>
      <c r="F119" s="207" t="s">
        <v>503</v>
      </c>
      <c r="G119" s="208" t="s">
        <v>474</v>
      </c>
      <c r="H119" s="209">
        <v>6.3499999999999996</v>
      </c>
      <c r="I119" s="210"/>
      <c r="J119" s="211">
        <f>ROUND(I119*H119,2)</f>
        <v>0</v>
      </c>
      <c r="K119" s="207" t="s">
        <v>141</v>
      </c>
      <c r="L119" s="45"/>
      <c r="M119" s="212" t="s">
        <v>21</v>
      </c>
      <c r="N119" s="213" t="s">
        <v>44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142</v>
      </c>
      <c r="AT119" s="216" t="s">
        <v>137</v>
      </c>
      <c r="AU119" s="216" t="s">
        <v>84</v>
      </c>
      <c r="AY119" s="18" t="s">
        <v>135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81</v>
      </c>
      <c r="BK119" s="217">
        <f>ROUND(I119*H119,2)</f>
        <v>0</v>
      </c>
      <c r="BL119" s="18" t="s">
        <v>142</v>
      </c>
      <c r="BM119" s="216" t="s">
        <v>504</v>
      </c>
    </row>
    <row r="120" s="2" customFormat="1">
      <c r="A120" s="39"/>
      <c r="B120" s="40"/>
      <c r="C120" s="41"/>
      <c r="D120" s="218" t="s">
        <v>144</v>
      </c>
      <c r="E120" s="41"/>
      <c r="F120" s="219" t="s">
        <v>505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144</v>
      </c>
      <c r="AU120" s="18" t="s">
        <v>84</v>
      </c>
    </row>
    <row r="121" s="13" customFormat="1">
      <c r="A121" s="13"/>
      <c r="B121" s="223"/>
      <c r="C121" s="224"/>
      <c r="D121" s="218" t="s">
        <v>146</v>
      </c>
      <c r="E121" s="225" t="s">
        <v>21</v>
      </c>
      <c r="F121" s="226" t="s">
        <v>937</v>
      </c>
      <c r="G121" s="224"/>
      <c r="H121" s="227">
        <v>6.3499999999999996</v>
      </c>
      <c r="I121" s="228"/>
      <c r="J121" s="224"/>
      <c r="K121" s="224"/>
      <c r="L121" s="229"/>
      <c r="M121" s="230"/>
      <c r="N121" s="231"/>
      <c r="O121" s="231"/>
      <c r="P121" s="231"/>
      <c r="Q121" s="231"/>
      <c r="R121" s="231"/>
      <c r="S121" s="231"/>
      <c r="T121" s="23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3" t="s">
        <v>146</v>
      </c>
      <c r="AU121" s="233" t="s">
        <v>84</v>
      </c>
      <c r="AV121" s="13" t="s">
        <v>84</v>
      </c>
      <c r="AW121" s="13" t="s">
        <v>34</v>
      </c>
      <c r="AX121" s="13" t="s">
        <v>73</v>
      </c>
      <c r="AY121" s="233" t="s">
        <v>135</v>
      </c>
    </row>
    <row r="122" s="14" customFormat="1">
      <c r="A122" s="14"/>
      <c r="B122" s="234"/>
      <c r="C122" s="235"/>
      <c r="D122" s="218" t="s">
        <v>146</v>
      </c>
      <c r="E122" s="236" t="s">
        <v>21</v>
      </c>
      <c r="F122" s="237" t="s">
        <v>148</v>
      </c>
      <c r="G122" s="235"/>
      <c r="H122" s="238">
        <v>6.3499999999999996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146</v>
      </c>
      <c r="AU122" s="244" t="s">
        <v>84</v>
      </c>
      <c r="AV122" s="14" t="s">
        <v>142</v>
      </c>
      <c r="AW122" s="14" t="s">
        <v>34</v>
      </c>
      <c r="AX122" s="14" t="s">
        <v>81</v>
      </c>
      <c r="AY122" s="244" t="s">
        <v>135</v>
      </c>
    </row>
    <row r="123" s="2" customFormat="1" ht="16.5" customHeight="1">
      <c r="A123" s="39"/>
      <c r="B123" s="40"/>
      <c r="C123" s="205" t="s">
        <v>192</v>
      </c>
      <c r="D123" s="205" t="s">
        <v>137</v>
      </c>
      <c r="E123" s="206" t="s">
        <v>508</v>
      </c>
      <c r="F123" s="207" t="s">
        <v>509</v>
      </c>
      <c r="G123" s="208" t="s">
        <v>474</v>
      </c>
      <c r="H123" s="209">
        <v>57.149999999999999</v>
      </c>
      <c r="I123" s="210"/>
      <c r="J123" s="211">
        <f>ROUND(I123*H123,2)</f>
        <v>0</v>
      </c>
      <c r="K123" s="207" t="s">
        <v>141</v>
      </c>
      <c r="L123" s="45"/>
      <c r="M123" s="212" t="s">
        <v>21</v>
      </c>
      <c r="N123" s="213" t="s">
        <v>44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142</v>
      </c>
      <c r="AT123" s="216" t="s">
        <v>137</v>
      </c>
      <c r="AU123" s="216" t="s">
        <v>84</v>
      </c>
      <c r="AY123" s="18" t="s">
        <v>135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81</v>
      </c>
      <c r="BK123" s="217">
        <f>ROUND(I123*H123,2)</f>
        <v>0</v>
      </c>
      <c r="BL123" s="18" t="s">
        <v>142</v>
      </c>
      <c r="BM123" s="216" t="s">
        <v>510</v>
      </c>
    </row>
    <row r="124" s="2" customFormat="1">
      <c r="A124" s="39"/>
      <c r="B124" s="40"/>
      <c r="C124" s="41"/>
      <c r="D124" s="218" t="s">
        <v>144</v>
      </c>
      <c r="E124" s="41"/>
      <c r="F124" s="219" t="s">
        <v>505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144</v>
      </c>
      <c r="AU124" s="18" t="s">
        <v>84</v>
      </c>
    </row>
    <row r="125" s="13" customFormat="1">
      <c r="A125" s="13"/>
      <c r="B125" s="223"/>
      <c r="C125" s="224"/>
      <c r="D125" s="218" t="s">
        <v>146</v>
      </c>
      <c r="E125" s="225" t="s">
        <v>21</v>
      </c>
      <c r="F125" s="226" t="s">
        <v>938</v>
      </c>
      <c r="G125" s="224"/>
      <c r="H125" s="227">
        <v>57.149999999999999</v>
      </c>
      <c r="I125" s="228"/>
      <c r="J125" s="224"/>
      <c r="K125" s="224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146</v>
      </c>
      <c r="AU125" s="233" t="s">
        <v>84</v>
      </c>
      <c r="AV125" s="13" t="s">
        <v>84</v>
      </c>
      <c r="AW125" s="13" t="s">
        <v>34</v>
      </c>
      <c r="AX125" s="13" t="s">
        <v>73</v>
      </c>
      <c r="AY125" s="233" t="s">
        <v>135</v>
      </c>
    </row>
    <row r="126" s="14" customFormat="1">
      <c r="A126" s="14"/>
      <c r="B126" s="234"/>
      <c r="C126" s="235"/>
      <c r="D126" s="218" t="s">
        <v>146</v>
      </c>
      <c r="E126" s="236" t="s">
        <v>21</v>
      </c>
      <c r="F126" s="237" t="s">
        <v>148</v>
      </c>
      <c r="G126" s="235"/>
      <c r="H126" s="238">
        <v>57.149999999999999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146</v>
      </c>
      <c r="AU126" s="244" t="s">
        <v>84</v>
      </c>
      <c r="AV126" s="14" t="s">
        <v>142</v>
      </c>
      <c r="AW126" s="14" t="s">
        <v>34</v>
      </c>
      <c r="AX126" s="14" t="s">
        <v>81</v>
      </c>
      <c r="AY126" s="244" t="s">
        <v>135</v>
      </c>
    </row>
    <row r="127" s="12" customFormat="1" ht="22.8" customHeight="1">
      <c r="A127" s="12"/>
      <c r="B127" s="189"/>
      <c r="C127" s="190"/>
      <c r="D127" s="191" t="s">
        <v>72</v>
      </c>
      <c r="E127" s="203" t="s">
        <v>558</v>
      </c>
      <c r="F127" s="203" t="s">
        <v>559</v>
      </c>
      <c r="G127" s="190"/>
      <c r="H127" s="190"/>
      <c r="I127" s="193"/>
      <c r="J127" s="204">
        <f>BK127</f>
        <v>0</v>
      </c>
      <c r="K127" s="190"/>
      <c r="L127" s="195"/>
      <c r="M127" s="196"/>
      <c r="N127" s="197"/>
      <c r="O127" s="197"/>
      <c r="P127" s="198">
        <f>SUM(P128:P136)</f>
        <v>0</v>
      </c>
      <c r="Q127" s="197"/>
      <c r="R127" s="198">
        <f>SUM(R128:R136)</f>
        <v>0</v>
      </c>
      <c r="S127" s="197"/>
      <c r="T127" s="199">
        <f>SUM(T128:T136)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0" t="s">
        <v>81</v>
      </c>
      <c r="AT127" s="201" t="s">
        <v>72</v>
      </c>
      <c r="AU127" s="201" t="s">
        <v>81</v>
      </c>
      <c r="AY127" s="200" t="s">
        <v>135</v>
      </c>
      <c r="BK127" s="202">
        <f>SUM(BK128:BK136)</f>
        <v>0</v>
      </c>
    </row>
    <row r="128" s="2" customFormat="1">
      <c r="A128" s="39"/>
      <c r="B128" s="40"/>
      <c r="C128" s="205" t="s">
        <v>197</v>
      </c>
      <c r="D128" s="205" t="s">
        <v>137</v>
      </c>
      <c r="E128" s="206" t="s">
        <v>561</v>
      </c>
      <c r="F128" s="207" t="s">
        <v>562</v>
      </c>
      <c r="G128" s="208" t="s">
        <v>563</v>
      </c>
      <c r="H128" s="209">
        <v>0.35299999999999998</v>
      </c>
      <c r="I128" s="210"/>
      <c r="J128" s="211">
        <f>ROUND(I128*H128,2)</f>
        <v>0</v>
      </c>
      <c r="K128" s="207" t="s">
        <v>141</v>
      </c>
      <c r="L128" s="45"/>
      <c r="M128" s="212" t="s">
        <v>21</v>
      </c>
      <c r="N128" s="213" t="s">
        <v>44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142</v>
      </c>
      <c r="AT128" s="216" t="s">
        <v>137</v>
      </c>
      <c r="AU128" s="216" t="s">
        <v>84</v>
      </c>
      <c r="AY128" s="18" t="s">
        <v>135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81</v>
      </c>
      <c r="BK128" s="217">
        <f>ROUND(I128*H128,2)</f>
        <v>0</v>
      </c>
      <c r="BL128" s="18" t="s">
        <v>142</v>
      </c>
      <c r="BM128" s="216" t="s">
        <v>691</v>
      </c>
    </row>
    <row r="129" s="2" customFormat="1">
      <c r="A129" s="39"/>
      <c r="B129" s="40"/>
      <c r="C129" s="41"/>
      <c r="D129" s="218" t="s">
        <v>144</v>
      </c>
      <c r="E129" s="41"/>
      <c r="F129" s="219" t="s">
        <v>565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144</v>
      </c>
      <c r="AU129" s="18" t="s">
        <v>84</v>
      </c>
    </row>
    <row r="130" s="13" customFormat="1">
      <c r="A130" s="13"/>
      <c r="B130" s="223"/>
      <c r="C130" s="224"/>
      <c r="D130" s="218" t="s">
        <v>146</v>
      </c>
      <c r="E130" s="225" t="s">
        <v>21</v>
      </c>
      <c r="F130" s="226" t="s">
        <v>980</v>
      </c>
      <c r="G130" s="224"/>
      <c r="H130" s="227">
        <v>0.35299999999999998</v>
      </c>
      <c r="I130" s="228"/>
      <c r="J130" s="224"/>
      <c r="K130" s="224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146</v>
      </c>
      <c r="AU130" s="233" t="s">
        <v>84</v>
      </c>
      <c r="AV130" s="13" t="s">
        <v>84</v>
      </c>
      <c r="AW130" s="13" t="s">
        <v>34</v>
      </c>
      <c r="AX130" s="13" t="s">
        <v>73</v>
      </c>
      <c r="AY130" s="233" t="s">
        <v>135</v>
      </c>
    </row>
    <row r="131" s="14" customFormat="1">
      <c r="A131" s="14"/>
      <c r="B131" s="234"/>
      <c r="C131" s="235"/>
      <c r="D131" s="218" t="s">
        <v>146</v>
      </c>
      <c r="E131" s="236" t="s">
        <v>21</v>
      </c>
      <c r="F131" s="237" t="s">
        <v>148</v>
      </c>
      <c r="G131" s="235"/>
      <c r="H131" s="238">
        <v>0.35299999999999998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4" t="s">
        <v>146</v>
      </c>
      <c r="AU131" s="244" t="s">
        <v>84</v>
      </c>
      <c r="AV131" s="14" t="s">
        <v>142</v>
      </c>
      <c r="AW131" s="14" t="s">
        <v>34</v>
      </c>
      <c r="AX131" s="14" t="s">
        <v>81</v>
      </c>
      <c r="AY131" s="244" t="s">
        <v>135</v>
      </c>
    </row>
    <row r="132" s="2" customFormat="1">
      <c r="A132" s="39"/>
      <c r="B132" s="40"/>
      <c r="C132" s="205" t="s">
        <v>201</v>
      </c>
      <c r="D132" s="205" t="s">
        <v>137</v>
      </c>
      <c r="E132" s="206" t="s">
        <v>569</v>
      </c>
      <c r="F132" s="207" t="s">
        <v>570</v>
      </c>
      <c r="G132" s="208" t="s">
        <v>563</v>
      </c>
      <c r="H132" s="209">
        <v>3.6400000000000001</v>
      </c>
      <c r="I132" s="210"/>
      <c r="J132" s="211">
        <f>ROUND(I132*H132,2)</f>
        <v>0</v>
      </c>
      <c r="K132" s="207" t="s">
        <v>141</v>
      </c>
      <c r="L132" s="45"/>
      <c r="M132" s="212" t="s">
        <v>21</v>
      </c>
      <c r="N132" s="213" t="s">
        <v>44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142</v>
      </c>
      <c r="AT132" s="216" t="s">
        <v>137</v>
      </c>
      <c r="AU132" s="216" t="s">
        <v>84</v>
      </c>
      <c r="AY132" s="18" t="s">
        <v>135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81</v>
      </c>
      <c r="BK132" s="217">
        <f>ROUND(I132*H132,2)</f>
        <v>0</v>
      </c>
      <c r="BL132" s="18" t="s">
        <v>142</v>
      </c>
      <c r="BM132" s="216" t="s">
        <v>981</v>
      </c>
    </row>
    <row r="133" s="2" customFormat="1">
      <c r="A133" s="39"/>
      <c r="B133" s="40"/>
      <c r="C133" s="41"/>
      <c r="D133" s="218" t="s">
        <v>144</v>
      </c>
      <c r="E133" s="41"/>
      <c r="F133" s="219" t="s">
        <v>572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144</v>
      </c>
      <c r="AU133" s="18" t="s">
        <v>84</v>
      </c>
    </row>
    <row r="134" s="15" customFormat="1">
      <c r="A134" s="15"/>
      <c r="B134" s="255"/>
      <c r="C134" s="256"/>
      <c r="D134" s="218" t="s">
        <v>146</v>
      </c>
      <c r="E134" s="257" t="s">
        <v>21</v>
      </c>
      <c r="F134" s="258" t="s">
        <v>573</v>
      </c>
      <c r="G134" s="256"/>
      <c r="H134" s="257" t="s">
        <v>21</v>
      </c>
      <c r="I134" s="259"/>
      <c r="J134" s="256"/>
      <c r="K134" s="256"/>
      <c r="L134" s="260"/>
      <c r="M134" s="261"/>
      <c r="N134" s="262"/>
      <c r="O134" s="262"/>
      <c r="P134" s="262"/>
      <c r="Q134" s="262"/>
      <c r="R134" s="262"/>
      <c r="S134" s="262"/>
      <c r="T134" s="26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4" t="s">
        <v>146</v>
      </c>
      <c r="AU134" s="264" t="s">
        <v>84</v>
      </c>
      <c r="AV134" s="15" t="s">
        <v>81</v>
      </c>
      <c r="AW134" s="15" t="s">
        <v>34</v>
      </c>
      <c r="AX134" s="15" t="s">
        <v>73</v>
      </c>
      <c r="AY134" s="264" t="s">
        <v>135</v>
      </c>
    </row>
    <row r="135" s="13" customFormat="1">
      <c r="A135" s="13"/>
      <c r="B135" s="223"/>
      <c r="C135" s="224"/>
      <c r="D135" s="218" t="s">
        <v>146</v>
      </c>
      <c r="E135" s="225" t="s">
        <v>21</v>
      </c>
      <c r="F135" s="226" t="s">
        <v>941</v>
      </c>
      <c r="G135" s="224"/>
      <c r="H135" s="227">
        <v>3.6400000000000001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146</v>
      </c>
      <c r="AU135" s="233" t="s">
        <v>84</v>
      </c>
      <c r="AV135" s="13" t="s">
        <v>84</v>
      </c>
      <c r="AW135" s="13" t="s">
        <v>34</v>
      </c>
      <c r="AX135" s="13" t="s">
        <v>73</v>
      </c>
      <c r="AY135" s="233" t="s">
        <v>135</v>
      </c>
    </row>
    <row r="136" s="14" customFormat="1">
      <c r="A136" s="14"/>
      <c r="B136" s="234"/>
      <c r="C136" s="235"/>
      <c r="D136" s="218" t="s">
        <v>146</v>
      </c>
      <c r="E136" s="236" t="s">
        <v>21</v>
      </c>
      <c r="F136" s="237" t="s">
        <v>148</v>
      </c>
      <c r="G136" s="235"/>
      <c r="H136" s="238">
        <v>3.6400000000000001</v>
      </c>
      <c r="I136" s="239"/>
      <c r="J136" s="235"/>
      <c r="K136" s="235"/>
      <c r="L136" s="240"/>
      <c r="M136" s="265"/>
      <c r="N136" s="266"/>
      <c r="O136" s="266"/>
      <c r="P136" s="266"/>
      <c r="Q136" s="266"/>
      <c r="R136" s="266"/>
      <c r="S136" s="266"/>
      <c r="T136" s="26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146</v>
      </c>
      <c r="AU136" s="244" t="s">
        <v>84</v>
      </c>
      <c r="AV136" s="14" t="s">
        <v>142</v>
      </c>
      <c r="AW136" s="14" t="s">
        <v>34</v>
      </c>
      <c r="AX136" s="14" t="s">
        <v>81</v>
      </c>
      <c r="AY136" s="244" t="s">
        <v>135</v>
      </c>
    </row>
    <row r="137" s="2" customFormat="1" ht="6.96" customHeight="1">
      <c r="A137" s="39"/>
      <c r="B137" s="60"/>
      <c r="C137" s="61"/>
      <c r="D137" s="61"/>
      <c r="E137" s="61"/>
      <c r="F137" s="61"/>
      <c r="G137" s="61"/>
      <c r="H137" s="61"/>
      <c r="I137" s="61"/>
      <c r="J137" s="61"/>
      <c r="K137" s="61"/>
      <c r="L137" s="45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</sheetData>
  <sheetProtection sheet="1" autoFilter="0" formatColumns="0" formatRows="0" objects="1" scenarios="1" spinCount="100000" saltValue="b3H3rEWO+jMBvt/cBQekWL04rUTyyTw4IdaXriH4ggqk2TNwnU19Trc5JunFgyCEqlXPSUgaRDw40J5BX2lhsg==" hashValue="ZPQjk7ygTp/rE0p057qsVNT1T0j3QoUzRTkISUDR4s5BESFFLs6JyCTy3/4AwOVCW/tgtzpAHzbCSpOtD1LjUw==" algorithmName="SHA-512" password="CC35"/>
  <autoFilter ref="C81:K136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KUCERA-NB\Miroslav Kučera</dc:creator>
  <cp:lastModifiedBy>KUCERA-NB\Miroslav Kučera</cp:lastModifiedBy>
  <dcterms:created xsi:type="dcterms:W3CDTF">2021-11-04T15:56:12Z</dcterms:created>
  <dcterms:modified xsi:type="dcterms:W3CDTF">2021-11-04T15:56:36Z</dcterms:modified>
</cp:coreProperties>
</file>